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\Downloads\"/>
    </mc:Choice>
  </mc:AlternateContent>
  <bookViews>
    <workbookView xWindow="0" yWindow="0" windowWidth="9048" windowHeight="871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10" i="1"/>
  <c r="H26" i="1" l="1"/>
  <c r="L26" i="1" s="1"/>
  <c r="H42" i="1"/>
  <c r="L42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10" i="1"/>
  <c r="J10" i="1" s="1"/>
  <c r="H54" i="1" l="1"/>
  <c r="L54" i="1" s="1"/>
  <c r="H38" i="1"/>
  <c r="L38" i="1" s="1"/>
  <c r="H22" i="1"/>
  <c r="L22" i="1" s="1"/>
  <c r="H50" i="1"/>
  <c r="L50" i="1" s="1"/>
  <c r="H34" i="1"/>
  <c r="L34" i="1" s="1"/>
  <c r="H18" i="1"/>
  <c r="L18" i="1" s="1"/>
  <c r="H46" i="1"/>
  <c r="L46" i="1" s="1"/>
  <c r="H30" i="1"/>
  <c r="L30" i="1" s="1"/>
  <c r="H14" i="1"/>
  <c r="L14" i="1" s="1"/>
  <c r="H53" i="1"/>
  <c r="L53" i="1" s="1"/>
  <c r="H49" i="1"/>
  <c r="L49" i="1" s="1"/>
  <c r="H45" i="1"/>
  <c r="L45" i="1" s="1"/>
  <c r="H41" i="1"/>
  <c r="L41" i="1" s="1"/>
  <c r="H37" i="1"/>
  <c r="L37" i="1" s="1"/>
  <c r="H33" i="1"/>
  <c r="L33" i="1" s="1"/>
  <c r="H29" i="1"/>
  <c r="L29" i="1" s="1"/>
  <c r="H25" i="1"/>
  <c r="L25" i="1" s="1"/>
  <c r="H21" i="1"/>
  <c r="L21" i="1" s="1"/>
  <c r="H17" i="1"/>
  <c r="L17" i="1" s="1"/>
  <c r="H13" i="1"/>
  <c r="L13" i="1" s="1"/>
  <c r="H10" i="1"/>
  <c r="L10" i="1" s="1"/>
  <c r="H52" i="1"/>
  <c r="L52" i="1" s="1"/>
  <c r="H48" i="1"/>
  <c r="L48" i="1" s="1"/>
  <c r="H44" i="1"/>
  <c r="L44" i="1" s="1"/>
  <c r="H40" i="1"/>
  <c r="L40" i="1" s="1"/>
  <c r="H36" i="1"/>
  <c r="L36" i="1" s="1"/>
  <c r="H32" i="1"/>
  <c r="L32" i="1" s="1"/>
  <c r="H28" i="1"/>
  <c r="L28" i="1" s="1"/>
  <c r="H24" i="1"/>
  <c r="L24" i="1" s="1"/>
  <c r="H20" i="1"/>
  <c r="L20" i="1" s="1"/>
  <c r="H16" i="1"/>
  <c r="L16" i="1" s="1"/>
  <c r="H12" i="1"/>
  <c r="L12" i="1" s="1"/>
  <c r="H55" i="1"/>
  <c r="L55" i="1" s="1"/>
  <c r="H51" i="1"/>
  <c r="L51" i="1" s="1"/>
  <c r="H47" i="1"/>
  <c r="L47" i="1" s="1"/>
  <c r="H43" i="1"/>
  <c r="L43" i="1" s="1"/>
  <c r="H39" i="1"/>
  <c r="L39" i="1" s="1"/>
  <c r="H35" i="1"/>
  <c r="L35" i="1" s="1"/>
  <c r="H31" i="1"/>
  <c r="L31" i="1" s="1"/>
  <c r="H27" i="1"/>
  <c r="L27" i="1" s="1"/>
  <c r="H23" i="1"/>
  <c r="L23" i="1" s="1"/>
  <c r="H19" i="1"/>
  <c r="L19" i="1" s="1"/>
  <c r="H15" i="1"/>
  <c r="L15" i="1" s="1"/>
  <c r="H11" i="1"/>
  <c r="L11" i="1" s="1"/>
</calcChain>
</file>

<file path=xl/sharedStrings.xml><?xml version="1.0" encoding="utf-8"?>
<sst xmlns="http://schemas.openxmlformats.org/spreadsheetml/2006/main" count="66" uniqueCount="66">
  <si>
    <t>Obce ve vztahu k rozpočtové odpovědnosti</t>
  </si>
  <si>
    <t>Výpočet pravidla pro hospodaření ÚSC dle § 17 zákona č. 23/2017 Sb., o pravidlech rozpočtové odpovědnosti - Aktuální výpočet (od roku 2016)</t>
  </si>
  <si>
    <t>Název obce</t>
  </si>
  <si>
    <t>Archlebov</t>
  </si>
  <si>
    <t>Bukovany</t>
  </si>
  <si>
    <t>Bzenec</t>
  </si>
  <si>
    <t>Čeložnice</t>
  </si>
  <si>
    <t>Dambořice</t>
  </si>
  <si>
    <t>Domanín</t>
  </si>
  <si>
    <t>Dražůvky</t>
  </si>
  <si>
    <t>Hovorany</t>
  </si>
  <si>
    <t>Hýsly</t>
  </si>
  <si>
    <t>Ježov</t>
  </si>
  <si>
    <t>Karlín</t>
  </si>
  <si>
    <t>Kelčany</t>
  </si>
  <si>
    <t>Kostelec</t>
  </si>
  <si>
    <t>Kyjov</t>
  </si>
  <si>
    <t>Labuty</t>
  </si>
  <si>
    <t>Lovčice</t>
  </si>
  <si>
    <t>Milotice</t>
  </si>
  <si>
    <t>Moravany</t>
  </si>
  <si>
    <t>Mouchnice</t>
  </si>
  <si>
    <t>Moravský Písek</t>
  </si>
  <si>
    <t>Násedlovice</t>
  </si>
  <si>
    <t>Nechvalín</t>
  </si>
  <si>
    <t>Nenkovice</t>
  </si>
  <si>
    <t>Ostrovánky</t>
  </si>
  <si>
    <t>Ratíškovice</t>
  </si>
  <si>
    <t>Skalka</t>
  </si>
  <si>
    <t>Skoronice</t>
  </si>
  <si>
    <t>Sobůlky</t>
  </si>
  <si>
    <t>Stavěšice</t>
  </si>
  <si>
    <t>Strážovice</t>
  </si>
  <si>
    <t>Svatobořice-Mistřín</t>
  </si>
  <si>
    <t>Syrovín</t>
  </si>
  <si>
    <t>Šardice</t>
  </si>
  <si>
    <t>Těmice</t>
  </si>
  <si>
    <t>Uhřice</t>
  </si>
  <si>
    <t>Vacenovice</t>
  </si>
  <si>
    <t>Věteřov</t>
  </si>
  <si>
    <t>Vlkoš</t>
  </si>
  <si>
    <t>Vracov</t>
  </si>
  <si>
    <t>Vřesovice</t>
  </si>
  <si>
    <t>Žádovice</t>
  </si>
  <si>
    <t>Žarošice</t>
  </si>
  <si>
    <t>Ždánice</t>
  </si>
  <si>
    <t>Želetice</t>
  </si>
  <si>
    <t>Žeravice</t>
  </si>
  <si>
    <t>Čejč</t>
  </si>
  <si>
    <t>Podíl dluhu k průměru příjmů</t>
  </si>
  <si>
    <t>5 % z rozdílu mezi výší dluhu a 60 % průměru příjmů za poslední 4 roky</t>
  </si>
  <si>
    <t>Stav</t>
  </si>
  <si>
    <t>Příjem 2016</t>
  </si>
  <si>
    <t>Příjem 2015</t>
  </si>
  <si>
    <t>Příjem 2014</t>
  </si>
  <si>
    <t>Příjem 2013</t>
  </si>
  <si>
    <t>Průměr příjmů za poslední 4 roky</t>
  </si>
  <si>
    <t>60% průměru příjmů za poslední 4 roky</t>
  </si>
  <si>
    <t xml:space="preserve">Dluh </t>
  </si>
  <si>
    <t>Výše dluhu překročila 60% průměru příjmů za poslední 4 roky</t>
  </si>
  <si>
    <t>Výklad fiskáního pravidla:</t>
  </si>
  <si>
    <t>ÚSC hospodaří tak, aby výše jeho dluhu nepřekročila 60% průměru jeho příjmů za poslední 4 roky. Pokud je dluh vyšší, ÚSC je povinnen dluh snížit alespoň o 5% z rozdílu mezi aktuální výší dluhu a 60%.</t>
  </si>
  <si>
    <t>Nesníží-li ÚSC dluh o povinné minimum, stát dočasně pozastaví převod výnosu daní ve výši 5% z rozdílu mezi výší dluhu ÚSC a 60% průměru jeho příjmů za poslední 4 roky.</t>
  </si>
  <si>
    <t>Zrušení sankce:</t>
  </si>
  <si>
    <t>Na žádost ÚSC - pozastavený výnos se použije pro uhrazení dluhu; Z úřední moci - při poklesu dluhu pod 60% průměru příjmů za poslední 4 roky</t>
  </si>
  <si>
    <t>"Sankce":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</si>
</sst>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1" fillId="0" borderId="1" xfId="0" applyFont="1" applyBorder="1" applyAlignment="1">
      <alignment vertical="center" wrapText="1"/>
    </xf>
    <xf numFmtId="9" fontId="0" fillId="0" borderId="1" xfId="0" applyNumberFormat="1" applyBorder="1"/>
    <xf numFmtId="1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5"/>
  <sheetViews>
    <sheetView tabSelected="1" workbookViewId="0">
      <selection activeCell="C4" sqref="C4"/>
    </sheetView>
  </sheetViews>
  <sheetFormatPr defaultRowHeight="14.4" x14ac:dyDescent="0.3"/>
  <cols>
    <col min="2" max="2" width="24.109375" customWidth="1"/>
    <col min="3" max="10" width="18.33203125" customWidth="1"/>
    <col min="11" max="11" width="13.109375" customWidth="1"/>
    <col min="12" max="12" width="17.33203125" customWidth="1"/>
  </cols>
  <sheetData>
    <row r="2" spans="2:13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3" x14ac:dyDescent="0.3">
      <c r="B3" t="s">
        <v>1</v>
      </c>
    </row>
    <row r="5" spans="2:13" x14ac:dyDescent="0.3">
      <c r="B5" s="1" t="s">
        <v>60</v>
      </c>
      <c r="C5" t="s">
        <v>61</v>
      </c>
    </row>
    <row r="6" spans="2:13" x14ac:dyDescent="0.3">
      <c r="B6" s="1" t="s">
        <v>65</v>
      </c>
      <c r="C6" t="s">
        <v>62</v>
      </c>
    </row>
    <row r="7" spans="2:13" x14ac:dyDescent="0.3">
      <c r="B7" s="1" t="s">
        <v>63</v>
      </c>
      <c r="C7" t="s">
        <v>64</v>
      </c>
    </row>
    <row r="9" spans="2:13" ht="57.6" x14ac:dyDescent="0.3">
      <c r="B9" s="5" t="s">
        <v>2</v>
      </c>
      <c r="C9" s="5" t="s">
        <v>52</v>
      </c>
      <c r="D9" s="5" t="s">
        <v>53</v>
      </c>
      <c r="E9" s="5" t="s">
        <v>54</v>
      </c>
      <c r="F9" s="5" t="s">
        <v>55</v>
      </c>
      <c r="G9" s="5" t="s">
        <v>56</v>
      </c>
      <c r="H9" s="5" t="s">
        <v>57</v>
      </c>
      <c r="I9" s="5" t="s">
        <v>58</v>
      </c>
      <c r="J9" s="5" t="s">
        <v>59</v>
      </c>
      <c r="K9" s="5" t="s">
        <v>49</v>
      </c>
      <c r="L9" s="5" t="s">
        <v>50</v>
      </c>
      <c r="M9" s="5" t="s">
        <v>51</v>
      </c>
    </row>
    <row r="10" spans="2:13" x14ac:dyDescent="0.3">
      <c r="B10" s="2" t="s">
        <v>3</v>
      </c>
      <c r="C10" s="2">
        <v>13590</v>
      </c>
      <c r="D10" s="2">
        <v>17720</v>
      </c>
      <c r="E10" s="2">
        <v>12202</v>
      </c>
      <c r="F10" s="2">
        <v>13900</v>
      </c>
      <c r="G10" s="7">
        <f>AVERAGE(C10:F10)</f>
        <v>14353</v>
      </c>
      <c r="H10" s="7">
        <f>G10*60/100</f>
        <v>8611.7999999999993</v>
      </c>
      <c r="I10" s="2">
        <v>0</v>
      </c>
      <c r="J10" s="2" t="str">
        <f>IF(I10&gt;G10,"ano","ne")</f>
        <v>ne</v>
      </c>
      <c r="K10" s="6">
        <v>0</v>
      </c>
      <c r="L10" s="3">
        <f>(I10-H10)*5/100</f>
        <v>-430.59</v>
      </c>
      <c r="M10" s="3" t="str">
        <f>IF(L10&lt;0,"ok","pozor")</f>
        <v>ok</v>
      </c>
    </row>
    <row r="11" spans="2:13" x14ac:dyDescent="0.3">
      <c r="B11" s="2" t="s">
        <v>4</v>
      </c>
      <c r="C11" s="2">
        <v>9056</v>
      </c>
      <c r="D11" s="2">
        <v>8828</v>
      </c>
      <c r="E11" s="2">
        <v>8557</v>
      </c>
      <c r="F11" s="2">
        <v>8050</v>
      </c>
      <c r="G11" s="7">
        <f t="shared" ref="G11:G55" si="0">AVERAGE(C11:F11)</f>
        <v>8622.75</v>
      </c>
      <c r="H11" s="7">
        <f t="shared" ref="H11:H55" si="1">G11*60/100</f>
        <v>5173.6499999999996</v>
      </c>
      <c r="I11" s="2">
        <v>0</v>
      </c>
      <c r="J11" s="2" t="str">
        <f t="shared" ref="J11:J55" si="2">IF(I11&gt;G11,"ano","ne")</f>
        <v>ne</v>
      </c>
      <c r="K11" s="6">
        <v>0</v>
      </c>
      <c r="L11" s="3">
        <f t="shared" ref="L11:L55" si="3">(I11-H11)*5/100</f>
        <v>-258.6825</v>
      </c>
      <c r="M11" s="3" t="str">
        <f t="shared" ref="M11:M55" si="4">IF(L11&lt;0,"ok","pozor")</f>
        <v>ok</v>
      </c>
    </row>
    <row r="12" spans="2:13" x14ac:dyDescent="0.3">
      <c r="B12" s="2" t="s">
        <v>5</v>
      </c>
      <c r="C12" s="2">
        <v>86095</v>
      </c>
      <c r="D12" s="2">
        <v>93150</v>
      </c>
      <c r="E12" s="2">
        <v>83118</v>
      </c>
      <c r="F12" s="2">
        <v>80738</v>
      </c>
      <c r="G12" s="7">
        <f t="shared" si="0"/>
        <v>85775.25</v>
      </c>
      <c r="H12" s="7">
        <f t="shared" si="1"/>
        <v>51465.15</v>
      </c>
      <c r="I12" s="2">
        <v>630</v>
      </c>
      <c r="J12" s="2" t="str">
        <f t="shared" si="2"/>
        <v>ne</v>
      </c>
      <c r="K12" s="6">
        <v>0.01</v>
      </c>
      <c r="L12" s="3">
        <f t="shared" si="3"/>
        <v>-2541.7575000000002</v>
      </c>
      <c r="M12" s="3" t="str">
        <f t="shared" si="4"/>
        <v>ok</v>
      </c>
    </row>
    <row r="13" spans="2:13" x14ac:dyDescent="0.3">
      <c r="B13" s="2" t="s">
        <v>48</v>
      </c>
      <c r="C13" s="2">
        <v>18261</v>
      </c>
      <c r="D13" s="2">
        <v>21399</v>
      </c>
      <c r="E13" s="2">
        <v>16877</v>
      </c>
      <c r="F13" s="2">
        <v>19858</v>
      </c>
      <c r="G13" s="7">
        <f t="shared" si="0"/>
        <v>19098.75</v>
      </c>
      <c r="H13" s="7">
        <f t="shared" si="1"/>
        <v>11459.25</v>
      </c>
      <c r="I13" s="2">
        <v>1133</v>
      </c>
      <c r="J13" s="2" t="str">
        <f t="shared" si="2"/>
        <v>ne</v>
      </c>
      <c r="K13" s="6">
        <v>0.06</v>
      </c>
      <c r="L13" s="3">
        <f t="shared" si="3"/>
        <v>-516.3125</v>
      </c>
      <c r="M13" s="3" t="str">
        <f t="shared" si="4"/>
        <v>ok</v>
      </c>
    </row>
    <row r="14" spans="2:13" x14ac:dyDescent="0.3">
      <c r="B14" s="2" t="s">
        <v>6</v>
      </c>
      <c r="C14" s="2">
        <v>6661</v>
      </c>
      <c r="D14" s="2">
        <v>6751</v>
      </c>
      <c r="E14" s="2">
        <v>5434</v>
      </c>
      <c r="F14" s="2">
        <v>5090</v>
      </c>
      <c r="G14" s="7">
        <f t="shared" si="0"/>
        <v>5984</v>
      </c>
      <c r="H14" s="7">
        <f t="shared" si="1"/>
        <v>3590.4</v>
      </c>
      <c r="I14" s="2">
        <v>2524</v>
      </c>
      <c r="J14" s="2" t="str">
        <f t="shared" si="2"/>
        <v>ne</v>
      </c>
      <c r="K14" s="6">
        <v>0.42</v>
      </c>
      <c r="L14" s="3">
        <f t="shared" si="3"/>
        <v>-53.32</v>
      </c>
      <c r="M14" s="3" t="str">
        <f t="shared" si="4"/>
        <v>ok</v>
      </c>
    </row>
    <row r="15" spans="2:13" x14ac:dyDescent="0.3">
      <c r="B15" s="2" t="s">
        <v>7</v>
      </c>
      <c r="C15" s="2">
        <v>46522</v>
      </c>
      <c r="D15" s="2">
        <v>58798</v>
      </c>
      <c r="E15" s="2">
        <v>67829</v>
      </c>
      <c r="F15" s="2">
        <v>61129</v>
      </c>
      <c r="G15" s="7">
        <f t="shared" si="0"/>
        <v>58569.5</v>
      </c>
      <c r="H15" s="7">
        <f t="shared" si="1"/>
        <v>35141.699999999997</v>
      </c>
      <c r="I15" s="2">
        <v>0</v>
      </c>
      <c r="J15" s="2" t="str">
        <f t="shared" si="2"/>
        <v>ne</v>
      </c>
      <c r="K15" s="6">
        <v>0</v>
      </c>
      <c r="L15" s="3">
        <f t="shared" si="3"/>
        <v>-1757.085</v>
      </c>
      <c r="M15" s="3" t="str">
        <f t="shared" si="4"/>
        <v>ok</v>
      </c>
    </row>
    <row r="16" spans="2:13" x14ac:dyDescent="0.3">
      <c r="B16" s="2" t="s">
        <v>8</v>
      </c>
      <c r="C16" s="2">
        <v>14559</v>
      </c>
      <c r="D16" s="2">
        <v>15806</v>
      </c>
      <c r="E16" s="2">
        <v>15705</v>
      </c>
      <c r="F16" s="2">
        <v>13151</v>
      </c>
      <c r="G16" s="7">
        <f t="shared" si="0"/>
        <v>14805.25</v>
      </c>
      <c r="H16" s="7">
        <f t="shared" si="1"/>
        <v>8883.15</v>
      </c>
      <c r="I16" s="2">
        <v>0</v>
      </c>
      <c r="J16" s="2" t="str">
        <f t="shared" si="2"/>
        <v>ne</v>
      </c>
      <c r="K16" s="6">
        <v>0</v>
      </c>
      <c r="L16" s="3">
        <f t="shared" si="3"/>
        <v>-444.15750000000003</v>
      </c>
      <c r="M16" s="3" t="str">
        <f t="shared" si="4"/>
        <v>ok</v>
      </c>
    </row>
    <row r="17" spans="2:13" x14ac:dyDescent="0.3">
      <c r="B17" s="2" t="s">
        <v>9</v>
      </c>
      <c r="C17" s="2">
        <v>3622</v>
      </c>
      <c r="D17" s="2">
        <v>4504</v>
      </c>
      <c r="E17" s="2">
        <v>3973</v>
      </c>
      <c r="F17" s="2">
        <v>5416</v>
      </c>
      <c r="G17" s="7">
        <f t="shared" si="0"/>
        <v>4378.75</v>
      </c>
      <c r="H17" s="7">
        <f t="shared" si="1"/>
        <v>2627.25</v>
      </c>
      <c r="I17" s="2">
        <v>0</v>
      </c>
      <c r="J17" s="2" t="str">
        <f t="shared" si="2"/>
        <v>ne</v>
      </c>
      <c r="K17" s="6">
        <v>0</v>
      </c>
      <c r="L17" s="3">
        <f t="shared" si="3"/>
        <v>-131.36250000000001</v>
      </c>
      <c r="M17" s="3" t="str">
        <f t="shared" si="4"/>
        <v>ok</v>
      </c>
    </row>
    <row r="18" spans="2:13" x14ac:dyDescent="0.3">
      <c r="B18" s="2" t="s">
        <v>10</v>
      </c>
      <c r="C18" s="2">
        <v>36877</v>
      </c>
      <c r="D18" s="2">
        <v>33389</v>
      </c>
      <c r="E18" s="2">
        <v>35352</v>
      </c>
      <c r="F18" s="2">
        <v>27358</v>
      </c>
      <c r="G18" s="7">
        <f t="shared" si="0"/>
        <v>33244</v>
      </c>
      <c r="H18" s="7">
        <f t="shared" si="1"/>
        <v>19946.400000000001</v>
      </c>
      <c r="I18" s="2">
        <v>0</v>
      </c>
      <c r="J18" s="2" t="str">
        <f t="shared" si="2"/>
        <v>ne</v>
      </c>
      <c r="K18" s="6">
        <v>0</v>
      </c>
      <c r="L18" s="3">
        <f t="shared" si="3"/>
        <v>-997.32</v>
      </c>
      <c r="M18" s="3" t="str">
        <f t="shared" si="4"/>
        <v>ok</v>
      </c>
    </row>
    <row r="19" spans="2:13" x14ac:dyDescent="0.3">
      <c r="B19" s="2" t="s">
        <v>11</v>
      </c>
      <c r="C19" s="2">
        <v>5601</v>
      </c>
      <c r="D19" s="2">
        <v>4990</v>
      </c>
      <c r="E19" s="2">
        <v>5176</v>
      </c>
      <c r="F19" s="2">
        <v>5179</v>
      </c>
      <c r="G19" s="7">
        <f>AVERAGE(C19:F19)</f>
        <v>5236.5</v>
      </c>
      <c r="H19" s="7">
        <f t="shared" si="1"/>
        <v>3141.9</v>
      </c>
      <c r="I19" s="2">
        <v>0</v>
      </c>
      <c r="J19" s="2" t="str">
        <f t="shared" si="2"/>
        <v>ne</v>
      </c>
      <c r="K19" s="6">
        <v>0</v>
      </c>
      <c r="L19" s="3">
        <f t="shared" si="3"/>
        <v>-157.095</v>
      </c>
      <c r="M19" s="3" t="str">
        <f t="shared" si="4"/>
        <v>ok</v>
      </c>
    </row>
    <row r="20" spans="2:13" x14ac:dyDescent="0.3">
      <c r="B20" s="2" t="s">
        <v>12</v>
      </c>
      <c r="C20" s="2">
        <v>10647</v>
      </c>
      <c r="D20" s="2">
        <v>12660</v>
      </c>
      <c r="E20" s="2">
        <v>9533</v>
      </c>
      <c r="F20" s="2">
        <v>9419</v>
      </c>
      <c r="G20" s="7">
        <f>AVERAGE(C20:F20)</f>
        <v>10564.75</v>
      </c>
      <c r="H20" s="7">
        <f t="shared" si="1"/>
        <v>6338.85</v>
      </c>
      <c r="I20" s="2">
        <v>1900</v>
      </c>
      <c r="J20" s="2" t="str">
        <f t="shared" si="2"/>
        <v>ne</v>
      </c>
      <c r="K20" s="6">
        <v>0.18</v>
      </c>
      <c r="L20" s="3">
        <f t="shared" si="3"/>
        <v>-221.9425</v>
      </c>
      <c r="M20" s="3" t="str">
        <f t="shared" si="4"/>
        <v>ok</v>
      </c>
    </row>
    <row r="21" spans="2:13" x14ac:dyDescent="0.3">
      <c r="B21" s="2" t="s">
        <v>13</v>
      </c>
      <c r="C21" s="2">
        <v>3156</v>
      </c>
      <c r="D21" s="2">
        <v>3206</v>
      </c>
      <c r="E21" s="2">
        <v>2671</v>
      </c>
      <c r="F21" s="2">
        <v>2550</v>
      </c>
      <c r="G21" s="7">
        <f t="shared" si="0"/>
        <v>2895.75</v>
      </c>
      <c r="H21" s="7">
        <f t="shared" si="1"/>
        <v>1737.45</v>
      </c>
      <c r="I21" s="2">
        <v>0</v>
      </c>
      <c r="J21" s="2" t="str">
        <f t="shared" si="2"/>
        <v>ne</v>
      </c>
      <c r="K21" s="6">
        <v>0</v>
      </c>
      <c r="L21" s="3">
        <f t="shared" si="3"/>
        <v>-86.872500000000002</v>
      </c>
      <c r="M21" s="3" t="str">
        <f t="shared" si="4"/>
        <v>ok</v>
      </c>
    </row>
    <row r="22" spans="2:13" x14ac:dyDescent="0.3">
      <c r="B22" s="4" t="s">
        <v>14</v>
      </c>
      <c r="C22" s="4">
        <v>3503</v>
      </c>
      <c r="D22" s="4">
        <v>3098</v>
      </c>
      <c r="E22" s="4">
        <v>3772</v>
      </c>
      <c r="F22" s="4">
        <v>2873</v>
      </c>
      <c r="G22" s="7">
        <f t="shared" si="0"/>
        <v>3311.5</v>
      </c>
      <c r="H22" s="7">
        <f t="shared" si="1"/>
        <v>1986.9</v>
      </c>
      <c r="I22" s="2">
        <v>0</v>
      </c>
      <c r="J22" s="2" t="str">
        <f t="shared" si="2"/>
        <v>ne</v>
      </c>
      <c r="K22" s="6">
        <v>0</v>
      </c>
      <c r="L22" s="3">
        <f t="shared" si="3"/>
        <v>-99.344999999999999</v>
      </c>
      <c r="M22" s="3" t="str">
        <f t="shared" si="4"/>
        <v>ok</v>
      </c>
    </row>
    <row r="23" spans="2:13" x14ac:dyDescent="0.3">
      <c r="B23" s="4" t="s">
        <v>15</v>
      </c>
      <c r="C23" s="4">
        <v>14805</v>
      </c>
      <c r="D23" s="4">
        <v>16452</v>
      </c>
      <c r="E23" s="4">
        <v>15066</v>
      </c>
      <c r="F23" s="4">
        <v>11297</v>
      </c>
      <c r="G23" s="7">
        <f t="shared" si="0"/>
        <v>14405</v>
      </c>
      <c r="H23" s="7">
        <f t="shared" si="1"/>
        <v>8643</v>
      </c>
      <c r="I23" s="2">
        <v>0</v>
      </c>
      <c r="J23" s="2" t="str">
        <f t="shared" si="2"/>
        <v>ne</v>
      </c>
      <c r="K23" s="6">
        <v>0</v>
      </c>
      <c r="L23" s="3">
        <f t="shared" si="3"/>
        <v>-432.15</v>
      </c>
      <c r="M23" s="3" t="str">
        <f t="shared" si="4"/>
        <v>ok</v>
      </c>
    </row>
    <row r="24" spans="2:13" x14ac:dyDescent="0.3">
      <c r="B24" s="4" t="s">
        <v>16</v>
      </c>
      <c r="C24" s="4">
        <v>268611</v>
      </c>
      <c r="D24" s="4">
        <v>263273</v>
      </c>
      <c r="E24" s="4">
        <v>241784</v>
      </c>
      <c r="F24" s="4">
        <v>249176</v>
      </c>
      <c r="G24" s="7">
        <f t="shared" si="0"/>
        <v>255711</v>
      </c>
      <c r="H24" s="7">
        <f t="shared" si="1"/>
        <v>153426.6</v>
      </c>
      <c r="I24" s="4">
        <v>49583</v>
      </c>
      <c r="J24" s="2" t="str">
        <f t="shared" si="2"/>
        <v>ne</v>
      </c>
      <c r="K24" s="6">
        <v>0.19</v>
      </c>
      <c r="L24" s="3">
        <f t="shared" si="3"/>
        <v>-5192.18</v>
      </c>
      <c r="M24" s="3" t="str">
        <f t="shared" si="4"/>
        <v>ok</v>
      </c>
    </row>
    <row r="25" spans="2:13" x14ac:dyDescent="0.3">
      <c r="B25" s="4" t="s">
        <v>17</v>
      </c>
      <c r="C25" s="4">
        <v>3198</v>
      </c>
      <c r="D25" s="4">
        <v>2649</v>
      </c>
      <c r="E25" s="4">
        <v>2574</v>
      </c>
      <c r="F25" s="4">
        <v>2274</v>
      </c>
      <c r="G25" s="7">
        <f t="shared" si="0"/>
        <v>2673.75</v>
      </c>
      <c r="H25" s="7">
        <f t="shared" si="1"/>
        <v>1604.25</v>
      </c>
      <c r="I25" s="4">
        <v>0</v>
      </c>
      <c r="J25" s="2" t="str">
        <f t="shared" si="2"/>
        <v>ne</v>
      </c>
      <c r="K25" s="6">
        <v>0</v>
      </c>
      <c r="L25" s="3">
        <f t="shared" si="3"/>
        <v>-80.212500000000006</v>
      </c>
      <c r="M25" s="3" t="str">
        <f t="shared" si="4"/>
        <v>ok</v>
      </c>
    </row>
    <row r="26" spans="2:13" x14ac:dyDescent="0.3">
      <c r="B26" s="4" t="s">
        <v>18</v>
      </c>
      <c r="C26" s="4">
        <v>38188</v>
      </c>
      <c r="D26" s="4">
        <v>33333</v>
      </c>
      <c r="E26" s="4">
        <v>16394</v>
      </c>
      <c r="F26" s="4">
        <v>10875</v>
      </c>
      <c r="G26" s="7">
        <f t="shared" si="0"/>
        <v>24697.5</v>
      </c>
      <c r="H26" s="7">
        <f t="shared" si="1"/>
        <v>14818.5</v>
      </c>
      <c r="I26" s="4">
        <v>8000</v>
      </c>
      <c r="J26" s="2" t="str">
        <f t="shared" si="2"/>
        <v>ne</v>
      </c>
      <c r="K26" s="6">
        <v>0.32</v>
      </c>
      <c r="L26" s="3">
        <f t="shared" si="3"/>
        <v>-340.92500000000001</v>
      </c>
      <c r="M26" s="3" t="str">
        <f t="shared" si="4"/>
        <v>ok</v>
      </c>
    </row>
    <row r="27" spans="2:13" x14ac:dyDescent="0.3">
      <c r="B27" s="4" t="s">
        <v>19</v>
      </c>
      <c r="C27" s="4">
        <v>30875</v>
      </c>
      <c r="D27" s="4">
        <v>31630</v>
      </c>
      <c r="E27" s="4">
        <v>35366</v>
      </c>
      <c r="F27" s="4">
        <v>24681</v>
      </c>
      <c r="G27" s="7">
        <f t="shared" si="0"/>
        <v>30638</v>
      </c>
      <c r="H27" s="7">
        <f t="shared" si="1"/>
        <v>18382.8</v>
      </c>
      <c r="I27" s="4">
        <v>2927</v>
      </c>
      <c r="J27" s="2" t="str">
        <f t="shared" si="2"/>
        <v>ne</v>
      </c>
      <c r="K27" s="6">
        <v>0.1</v>
      </c>
      <c r="L27" s="3">
        <f t="shared" si="3"/>
        <v>-772.79</v>
      </c>
      <c r="M27" s="3" t="str">
        <f t="shared" si="4"/>
        <v>ok</v>
      </c>
    </row>
    <row r="28" spans="2:13" x14ac:dyDescent="0.3">
      <c r="B28" s="4" t="s">
        <v>20</v>
      </c>
      <c r="C28" s="4">
        <v>10172</v>
      </c>
      <c r="D28" s="4">
        <v>14428</v>
      </c>
      <c r="E28" s="4">
        <v>9834</v>
      </c>
      <c r="F28" s="4">
        <v>9205</v>
      </c>
      <c r="G28" s="7">
        <f t="shared" si="0"/>
        <v>10909.75</v>
      </c>
      <c r="H28" s="7">
        <f t="shared" si="1"/>
        <v>6545.85</v>
      </c>
      <c r="I28" s="4">
        <v>700</v>
      </c>
      <c r="J28" s="2" t="str">
        <f t="shared" si="2"/>
        <v>ne</v>
      </c>
      <c r="K28" s="6">
        <v>0.06</v>
      </c>
      <c r="L28" s="3">
        <f t="shared" si="3"/>
        <v>-292.29250000000002</v>
      </c>
      <c r="M28" s="3" t="str">
        <f t="shared" si="4"/>
        <v>ok</v>
      </c>
    </row>
    <row r="29" spans="2:13" x14ac:dyDescent="0.3">
      <c r="B29" s="4" t="s">
        <v>21</v>
      </c>
      <c r="C29" s="4">
        <v>6542</v>
      </c>
      <c r="D29" s="4">
        <v>5144</v>
      </c>
      <c r="E29" s="4">
        <v>5090</v>
      </c>
      <c r="F29" s="4">
        <v>4591</v>
      </c>
      <c r="G29" s="7">
        <f t="shared" si="0"/>
        <v>5341.75</v>
      </c>
      <c r="H29" s="7">
        <f t="shared" si="1"/>
        <v>3205.05</v>
      </c>
      <c r="I29" s="4">
        <v>0</v>
      </c>
      <c r="J29" s="2" t="str">
        <f t="shared" si="2"/>
        <v>ne</v>
      </c>
      <c r="K29" s="6">
        <v>0</v>
      </c>
      <c r="L29" s="3">
        <f t="shared" si="3"/>
        <v>-160.2525</v>
      </c>
      <c r="M29" s="3" t="str">
        <f t="shared" si="4"/>
        <v>ok</v>
      </c>
    </row>
    <row r="30" spans="2:13" x14ac:dyDescent="0.3">
      <c r="B30" s="4" t="s">
        <v>22</v>
      </c>
      <c r="C30" s="4">
        <v>32606</v>
      </c>
      <c r="D30" s="4">
        <v>32891</v>
      </c>
      <c r="E30" s="4">
        <v>35093</v>
      </c>
      <c r="F30" s="4">
        <v>37111</v>
      </c>
      <c r="G30" s="7">
        <f t="shared" si="0"/>
        <v>34425.25</v>
      </c>
      <c r="H30" s="7">
        <f t="shared" si="1"/>
        <v>20655.150000000001</v>
      </c>
      <c r="I30" s="4">
        <v>1036</v>
      </c>
      <c r="J30" s="2" t="str">
        <f t="shared" si="2"/>
        <v>ne</v>
      </c>
      <c r="K30" s="6">
        <v>0.03</v>
      </c>
      <c r="L30" s="3">
        <f t="shared" si="3"/>
        <v>-980.95749999999998</v>
      </c>
      <c r="M30" s="3" t="str">
        <f t="shared" si="4"/>
        <v>ok</v>
      </c>
    </row>
    <row r="31" spans="2:13" x14ac:dyDescent="0.3">
      <c r="B31" s="4" t="s">
        <v>23</v>
      </c>
      <c r="C31" s="4">
        <v>14134</v>
      </c>
      <c r="D31" s="4">
        <v>14985</v>
      </c>
      <c r="E31" s="4">
        <v>12656</v>
      </c>
      <c r="F31" s="4">
        <v>44824</v>
      </c>
      <c r="G31" s="7">
        <f t="shared" si="0"/>
        <v>21649.75</v>
      </c>
      <c r="H31" s="7">
        <f t="shared" si="1"/>
        <v>12989.85</v>
      </c>
      <c r="I31" s="4">
        <v>8124</v>
      </c>
      <c r="J31" s="2" t="str">
        <f t="shared" si="2"/>
        <v>ne</v>
      </c>
      <c r="K31" s="6">
        <v>0.38</v>
      </c>
      <c r="L31" s="3">
        <f t="shared" si="3"/>
        <v>-243.29249999999999</v>
      </c>
      <c r="M31" s="3" t="str">
        <f t="shared" si="4"/>
        <v>ok</v>
      </c>
    </row>
    <row r="32" spans="2:13" x14ac:dyDescent="0.3">
      <c r="B32" s="4" t="s">
        <v>24</v>
      </c>
      <c r="C32" s="4">
        <v>5458</v>
      </c>
      <c r="D32" s="4">
        <v>4712</v>
      </c>
      <c r="E32" s="4">
        <v>6751</v>
      </c>
      <c r="F32" s="4">
        <v>4587</v>
      </c>
      <c r="G32" s="7">
        <f t="shared" si="0"/>
        <v>5377</v>
      </c>
      <c r="H32" s="7">
        <f t="shared" si="1"/>
        <v>3226.2</v>
      </c>
      <c r="I32" s="4">
        <v>0</v>
      </c>
      <c r="J32" s="2" t="str">
        <f t="shared" si="2"/>
        <v>ne</v>
      </c>
      <c r="K32" s="6">
        <v>0</v>
      </c>
      <c r="L32" s="3">
        <f t="shared" si="3"/>
        <v>-161.31</v>
      </c>
      <c r="M32" s="3" t="str">
        <f t="shared" si="4"/>
        <v>ok</v>
      </c>
    </row>
    <row r="33" spans="2:13" x14ac:dyDescent="0.3">
      <c r="B33" s="4" t="s">
        <v>25</v>
      </c>
      <c r="C33" s="4">
        <v>8361</v>
      </c>
      <c r="D33" s="4">
        <v>16644</v>
      </c>
      <c r="E33" s="4">
        <v>9776</v>
      </c>
      <c r="F33" s="4">
        <v>8952</v>
      </c>
      <c r="G33" s="7">
        <f t="shared" si="0"/>
        <v>10933.25</v>
      </c>
      <c r="H33" s="7">
        <f t="shared" si="1"/>
        <v>6559.95</v>
      </c>
      <c r="I33" s="4">
        <v>4260</v>
      </c>
      <c r="J33" s="2" t="str">
        <f t="shared" si="2"/>
        <v>ne</v>
      </c>
      <c r="K33" s="6">
        <v>0.39</v>
      </c>
      <c r="L33" s="3">
        <f t="shared" si="3"/>
        <v>-114.9975</v>
      </c>
      <c r="M33" s="3" t="str">
        <f t="shared" si="4"/>
        <v>ok</v>
      </c>
    </row>
    <row r="34" spans="2:13" x14ac:dyDescent="0.3">
      <c r="B34" s="4" t="s">
        <v>26</v>
      </c>
      <c r="C34" s="4">
        <v>3080</v>
      </c>
      <c r="D34" s="4">
        <v>3116</v>
      </c>
      <c r="E34" s="4">
        <v>2981</v>
      </c>
      <c r="F34" s="4">
        <v>3121</v>
      </c>
      <c r="G34" s="7">
        <f t="shared" si="0"/>
        <v>3074.5</v>
      </c>
      <c r="H34" s="7">
        <f t="shared" si="1"/>
        <v>1844.7</v>
      </c>
      <c r="I34" s="4">
        <v>0</v>
      </c>
      <c r="J34" s="2" t="str">
        <f t="shared" si="2"/>
        <v>ne</v>
      </c>
      <c r="K34" s="6">
        <v>0</v>
      </c>
      <c r="L34" s="3">
        <f t="shared" si="3"/>
        <v>-92.234999999999999</v>
      </c>
      <c r="M34" s="3" t="str">
        <f t="shared" si="4"/>
        <v>ok</v>
      </c>
    </row>
    <row r="35" spans="2:13" x14ac:dyDescent="0.3">
      <c r="B35" s="4" t="s">
        <v>27</v>
      </c>
      <c r="C35" s="4">
        <v>59902</v>
      </c>
      <c r="D35" s="4">
        <v>75301</v>
      </c>
      <c r="E35" s="4">
        <v>72259</v>
      </c>
      <c r="F35" s="4">
        <v>47857</v>
      </c>
      <c r="G35" s="7">
        <f t="shared" si="0"/>
        <v>63829.75</v>
      </c>
      <c r="H35" s="7">
        <f t="shared" si="1"/>
        <v>38297.85</v>
      </c>
      <c r="I35" s="4">
        <v>42000</v>
      </c>
      <c r="J35" s="2" t="str">
        <f t="shared" si="2"/>
        <v>ne</v>
      </c>
      <c r="K35" s="6">
        <v>0.66</v>
      </c>
      <c r="L35" s="3">
        <f t="shared" si="3"/>
        <v>185.10750000000007</v>
      </c>
      <c r="M35" s="3" t="str">
        <f t="shared" si="4"/>
        <v>pozor</v>
      </c>
    </row>
    <row r="36" spans="2:13" x14ac:dyDescent="0.3">
      <c r="B36" s="4" t="s">
        <v>28</v>
      </c>
      <c r="C36" s="4">
        <v>2670</v>
      </c>
      <c r="D36" s="4">
        <v>2735</v>
      </c>
      <c r="E36" s="4">
        <v>2431</v>
      </c>
      <c r="F36" s="4">
        <v>4349</v>
      </c>
      <c r="G36" s="7">
        <f t="shared" si="0"/>
        <v>3046.25</v>
      </c>
      <c r="H36" s="7">
        <f t="shared" si="1"/>
        <v>1827.75</v>
      </c>
      <c r="I36" s="4">
        <v>0</v>
      </c>
      <c r="J36" s="2" t="str">
        <f t="shared" si="2"/>
        <v>ne</v>
      </c>
      <c r="K36" s="6">
        <v>0</v>
      </c>
      <c r="L36" s="3">
        <f t="shared" si="3"/>
        <v>-91.387500000000003</v>
      </c>
      <c r="M36" s="3" t="str">
        <f t="shared" si="4"/>
        <v>ok</v>
      </c>
    </row>
    <row r="37" spans="2:13" x14ac:dyDescent="0.3">
      <c r="B37" s="4" t="s">
        <v>29</v>
      </c>
      <c r="C37" s="4">
        <v>8217</v>
      </c>
      <c r="D37" s="4">
        <v>7111</v>
      </c>
      <c r="E37" s="4">
        <v>7037</v>
      </c>
      <c r="F37" s="4">
        <v>12997</v>
      </c>
      <c r="G37" s="7">
        <f t="shared" si="0"/>
        <v>8840.5</v>
      </c>
      <c r="H37" s="7">
        <f t="shared" si="1"/>
        <v>5304.3</v>
      </c>
      <c r="I37" s="4">
        <v>2821</v>
      </c>
      <c r="J37" s="2" t="str">
        <f t="shared" si="2"/>
        <v>ne</v>
      </c>
      <c r="K37" s="6">
        <v>0.32</v>
      </c>
      <c r="L37" s="3">
        <f t="shared" si="3"/>
        <v>-124.16500000000001</v>
      </c>
      <c r="M37" s="3" t="str">
        <f t="shared" si="4"/>
        <v>ok</v>
      </c>
    </row>
    <row r="38" spans="2:13" x14ac:dyDescent="0.3">
      <c r="B38" s="4" t="s">
        <v>30</v>
      </c>
      <c r="C38" s="4">
        <v>12184</v>
      </c>
      <c r="D38" s="4">
        <v>11110</v>
      </c>
      <c r="E38" s="4">
        <v>14208</v>
      </c>
      <c r="F38" s="4">
        <v>10023</v>
      </c>
      <c r="G38" s="7">
        <f t="shared" si="0"/>
        <v>11881.25</v>
      </c>
      <c r="H38" s="7">
        <f t="shared" si="1"/>
        <v>7128.75</v>
      </c>
      <c r="I38" s="4">
        <v>0</v>
      </c>
      <c r="J38" s="2" t="str">
        <f t="shared" si="2"/>
        <v>ne</v>
      </c>
      <c r="K38" s="6">
        <v>0</v>
      </c>
      <c r="L38" s="3">
        <f t="shared" si="3"/>
        <v>-356.4375</v>
      </c>
      <c r="M38" s="3" t="str">
        <f t="shared" si="4"/>
        <v>ok</v>
      </c>
    </row>
    <row r="39" spans="2:13" x14ac:dyDescent="0.3">
      <c r="B39" s="4" t="s">
        <v>31</v>
      </c>
      <c r="C39" s="4">
        <v>4777</v>
      </c>
      <c r="D39" s="4">
        <v>4642</v>
      </c>
      <c r="E39" s="4">
        <v>4144</v>
      </c>
      <c r="F39" s="4">
        <v>4008</v>
      </c>
      <c r="G39" s="7">
        <f t="shared" si="0"/>
        <v>4392.75</v>
      </c>
      <c r="H39" s="7">
        <f t="shared" si="1"/>
        <v>2635.65</v>
      </c>
      <c r="I39" s="4">
        <v>1550</v>
      </c>
      <c r="J39" s="2" t="str">
        <f t="shared" si="2"/>
        <v>ne</v>
      </c>
      <c r="K39" s="6">
        <v>0.35</v>
      </c>
      <c r="L39" s="3">
        <f t="shared" si="3"/>
        <v>-54.282499999999999</v>
      </c>
      <c r="M39" s="3" t="str">
        <f t="shared" si="4"/>
        <v>ok</v>
      </c>
    </row>
    <row r="40" spans="2:13" x14ac:dyDescent="0.3">
      <c r="B40" s="4" t="s">
        <v>32</v>
      </c>
      <c r="C40" s="4">
        <v>9457</v>
      </c>
      <c r="D40" s="4">
        <v>7951</v>
      </c>
      <c r="E40" s="4">
        <v>7376</v>
      </c>
      <c r="F40" s="4">
        <v>6845</v>
      </c>
      <c r="G40" s="7">
        <f t="shared" si="0"/>
        <v>7907.25</v>
      </c>
      <c r="H40" s="7">
        <f t="shared" si="1"/>
        <v>4744.3500000000004</v>
      </c>
      <c r="I40" s="4">
        <v>0</v>
      </c>
      <c r="J40" s="2" t="str">
        <f t="shared" si="2"/>
        <v>ne</v>
      </c>
      <c r="K40" s="6">
        <v>0</v>
      </c>
      <c r="L40" s="3">
        <f t="shared" si="3"/>
        <v>-237.2175</v>
      </c>
      <c r="M40" s="3" t="str">
        <f t="shared" si="4"/>
        <v>ok</v>
      </c>
    </row>
    <row r="41" spans="2:13" x14ac:dyDescent="0.3">
      <c r="B41" s="4" t="s">
        <v>33</v>
      </c>
      <c r="C41" s="4">
        <v>52243</v>
      </c>
      <c r="D41" s="4">
        <v>65108</v>
      </c>
      <c r="E41" s="4">
        <v>56426</v>
      </c>
      <c r="F41" s="4">
        <v>46868</v>
      </c>
      <c r="G41" s="7">
        <f t="shared" si="0"/>
        <v>55161.25</v>
      </c>
      <c r="H41" s="7">
        <f t="shared" si="1"/>
        <v>33096.75</v>
      </c>
      <c r="I41" s="4">
        <v>0</v>
      </c>
      <c r="J41" s="2" t="str">
        <f t="shared" si="2"/>
        <v>ne</v>
      </c>
      <c r="K41" s="6">
        <v>0</v>
      </c>
      <c r="L41" s="3">
        <f t="shared" si="3"/>
        <v>-1654.8375000000001</v>
      </c>
      <c r="M41" s="3" t="str">
        <f t="shared" si="4"/>
        <v>ok</v>
      </c>
    </row>
    <row r="42" spans="2:13" x14ac:dyDescent="0.3">
      <c r="B42" s="4" t="s">
        <v>34</v>
      </c>
      <c r="C42" s="4">
        <v>5512</v>
      </c>
      <c r="D42" s="4">
        <v>7211</v>
      </c>
      <c r="E42" s="4">
        <v>4741</v>
      </c>
      <c r="F42" s="4">
        <v>4445</v>
      </c>
      <c r="G42" s="7">
        <f t="shared" si="0"/>
        <v>5477.25</v>
      </c>
      <c r="H42" s="7">
        <f t="shared" si="1"/>
        <v>3286.35</v>
      </c>
      <c r="I42" s="4">
        <v>0</v>
      </c>
      <c r="J42" s="2" t="str">
        <f t="shared" si="2"/>
        <v>ne</v>
      </c>
      <c r="K42" s="6">
        <v>0</v>
      </c>
      <c r="L42" s="3">
        <f t="shared" si="3"/>
        <v>-164.3175</v>
      </c>
      <c r="M42" s="3" t="str">
        <f t="shared" si="4"/>
        <v>ok</v>
      </c>
    </row>
    <row r="43" spans="2:13" x14ac:dyDescent="0.3">
      <c r="B43" s="4" t="s">
        <v>35</v>
      </c>
      <c r="C43" s="4">
        <v>42309</v>
      </c>
      <c r="D43" s="4">
        <v>51426</v>
      </c>
      <c r="E43" s="4">
        <v>35536</v>
      </c>
      <c r="F43" s="4">
        <v>46851</v>
      </c>
      <c r="G43" s="7">
        <f t="shared" si="0"/>
        <v>44030.5</v>
      </c>
      <c r="H43" s="7">
        <f t="shared" si="1"/>
        <v>26418.3</v>
      </c>
      <c r="I43" s="4">
        <v>4070</v>
      </c>
      <c r="J43" s="2" t="str">
        <f t="shared" si="2"/>
        <v>ne</v>
      </c>
      <c r="K43" s="6">
        <v>0.09</v>
      </c>
      <c r="L43" s="3">
        <f t="shared" si="3"/>
        <v>-1117.415</v>
      </c>
      <c r="M43" s="3" t="str">
        <f t="shared" si="4"/>
        <v>ok</v>
      </c>
    </row>
    <row r="44" spans="2:13" x14ac:dyDescent="0.3">
      <c r="B44" s="4" t="s">
        <v>36</v>
      </c>
      <c r="C44" s="4">
        <v>28247</v>
      </c>
      <c r="D44" s="4">
        <v>24828</v>
      </c>
      <c r="E44" s="4">
        <v>24125</v>
      </c>
      <c r="F44" s="4">
        <v>27956</v>
      </c>
      <c r="G44" s="7">
        <f t="shared" si="0"/>
        <v>26289</v>
      </c>
      <c r="H44" s="7">
        <f t="shared" si="1"/>
        <v>15773.4</v>
      </c>
      <c r="I44" s="4">
        <v>0</v>
      </c>
      <c r="J44" s="2" t="str">
        <f t="shared" si="2"/>
        <v>ne</v>
      </c>
      <c r="K44" s="6">
        <v>0</v>
      </c>
      <c r="L44" s="3">
        <f t="shared" si="3"/>
        <v>-788.67</v>
      </c>
      <c r="M44" s="3" t="str">
        <f t="shared" si="4"/>
        <v>ok</v>
      </c>
    </row>
    <row r="45" spans="2:13" x14ac:dyDescent="0.3">
      <c r="B45" s="4" t="s">
        <v>37</v>
      </c>
      <c r="C45" s="4">
        <v>27187</v>
      </c>
      <c r="D45" s="4">
        <v>24745</v>
      </c>
      <c r="E45" s="4">
        <v>21900</v>
      </c>
      <c r="F45" s="4">
        <v>24386</v>
      </c>
      <c r="G45" s="7">
        <f t="shared" si="0"/>
        <v>24554.5</v>
      </c>
      <c r="H45" s="7">
        <f t="shared" si="1"/>
        <v>14732.7</v>
      </c>
      <c r="I45" s="4">
        <v>0</v>
      </c>
      <c r="J45" s="2" t="str">
        <f t="shared" si="2"/>
        <v>ne</v>
      </c>
      <c r="K45" s="6">
        <v>0</v>
      </c>
      <c r="L45" s="3">
        <f t="shared" si="3"/>
        <v>-736.63499999999999</v>
      </c>
      <c r="M45" s="3" t="str">
        <f t="shared" si="4"/>
        <v>ok</v>
      </c>
    </row>
    <row r="46" spans="2:13" x14ac:dyDescent="0.3">
      <c r="B46" s="4" t="s">
        <v>38</v>
      </c>
      <c r="C46" s="4">
        <v>28961</v>
      </c>
      <c r="D46" s="4">
        <v>28588</v>
      </c>
      <c r="E46" s="4">
        <v>42761</v>
      </c>
      <c r="F46" s="4">
        <v>33069</v>
      </c>
      <c r="G46" s="7">
        <f t="shared" si="0"/>
        <v>33344.75</v>
      </c>
      <c r="H46" s="7">
        <f t="shared" si="1"/>
        <v>20006.849999999999</v>
      </c>
      <c r="I46" s="4">
        <v>2813</v>
      </c>
      <c r="J46" s="2" t="str">
        <f t="shared" si="2"/>
        <v>ne</v>
      </c>
      <c r="K46" s="6">
        <v>0.08</v>
      </c>
      <c r="L46" s="3">
        <f t="shared" si="3"/>
        <v>-859.6925</v>
      </c>
      <c r="M46" s="3" t="str">
        <f t="shared" si="4"/>
        <v>ok</v>
      </c>
    </row>
    <row r="47" spans="2:13" x14ac:dyDescent="0.3">
      <c r="B47" s="4" t="s">
        <v>39</v>
      </c>
      <c r="C47" s="4">
        <v>7787</v>
      </c>
      <c r="D47" s="4">
        <v>6537</v>
      </c>
      <c r="E47" s="4">
        <v>5781</v>
      </c>
      <c r="F47" s="4">
        <v>5684</v>
      </c>
      <c r="G47" s="7">
        <f t="shared" si="0"/>
        <v>6447.25</v>
      </c>
      <c r="H47" s="7">
        <f t="shared" si="1"/>
        <v>3868.35</v>
      </c>
      <c r="I47" s="4">
        <v>0</v>
      </c>
      <c r="J47" s="2" t="str">
        <f t="shared" si="2"/>
        <v>ne</v>
      </c>
      <c r="K47" s="6">
        <v>0</v>
      </c>
      <c r="L47" s="3">
        <f t="shared" si="3"/>
        <v>-193.41749999999999</v>
      </c>
      <c r="M47" s="3" t="str">
        <f t="shared" si="4"/>
        <v>ok</v>
      </c>
    </row>
    <row r="48" spans="2:13" x14ac:dyDescent="0.3">
      <c r="B48" s="4" t="s">
        <v>40</v>
      </c>
      <c r="C48" s="4">
        <v>15394</v>
      </c>
      <c r="D48" s="4">
        <v>22365</v>
      </c>
      <c r="E48" s="4">
        <v>17500</v>
      </c>
      <c r="F48" s="4">
        <v>23307</v>
      </c>
      <c r="G48" s="7">
        <f t="shared" si="0"/>
        <v>19641.5</v>
      </c>
      <c r="H48" s="7">
        <f t="shared" si="1"/>
        <v>11784.9</v>
      </c>
      <c r="I48" s="4">
        <v>0</v>
      </c>
      <c r="J48" s="2" t="str">
        <f t="shared" si="2"/>
        <v>ne</v>
      </c>
      <c r="K48" s="6">
        <v>0</v>
      </c>
      <c r="L48" s="3">
        <f t="shared" si="3"/>
        <v>-589.245</v>
      </c>
      <c r="M48" s="3" t="str">
        <f t="shared" si="4"/>
        <v>ok</v>
      </c>
    </row>
    <row r="49" spans="2:13" x14ac:dyDescent="0.3">
      <c r="B49" s="4" t="s">
        <v>41</v>
      </c>
      <c r="C49" s="4">
        <v>68285</v>
      </c>
      <c r="D49" s="4">
        <v>74322</v>
      </c>
      <c r="E49" s="4">
        <v>66159</v>
      </c>
      <c r="F49" s="4">
        <v>64062</v>
      </c>
      <c r="G49" s="7">
        <f t="shared" si="0"/>
        <v>68207</v>
      </c>
      <c r="H49" s="7">
        <f t="shared" si="1"/>
        <v>40924.199999999997</v>
      </c>
      <c r="I49" s="4">
        <v>0</v>
      </c>
      <c r="J49" s="2" t="str">
        <f t="shared" si="2"/>
        <v>ne</v>
      </c>
      <c r="K49" s="6">
        <v>0</v>
      </c>
      <c r="L49" s="3">
        <f t="shared" si="3"/>
        <v>-2046.21</v>
      </c>
      <c r="M49" s="3" t="str">
        <f t="shared" si="4"/>
        <v>ok</v>
      </c>
    </row>
    <row r="50" spans="2:13" x14ac:dyDescent="0.3">
      <c r="B50" s="4" t="s">
        <v>42</v>
      </c>
      <c r="C50" s="4">
        <v>8475</v>
      </c>
      <c r="D50" s="4">
        <v>7588</v>
      </c>
      <c r="E50" s="4">
        <v>7177</v>
      </c>
      <c r="F50" s="4">
        <v>6544</v>
      </c>
      <c r="G50" s="7">
        <f t="shared" si="0"/>
        <v>7446</v>
      </c>
      <c r="H50" s="7">
        <f t="shared" si="1"/>
        <v>4467.6000000000004</v>
      </c>
      <c r="I50" s="4">
        <v>0</v>
      </c>
      <c r="J50" s="2" t="str">
        <f t="shared" si="2"/>
        <v>ne</v>
      </c>
      <c r="K50" s="6">
        <v>0</v>
      </c>
      <c r="L50" s="3">
        <f t="shared" si="3"/>
        <v>-223.38</v>
      </c>
      <c r="M50" s="3" t="str">
        <f t="shared" si="4"/>
        <v>ok</v>
      </c>
    </row>
    <row r="51" spans="2:13" x14ac:dyDescent="0.3">
      <c r="B51" s="4" t="s">
        <v>43</v>
      </c>
      <c r="C51" s="4">
        <v>10099</v>
      </c>
      <c r="D51" s="4">
        <v>9485</v>
      </c>
      <c r="E51" s="4">
        <v>11347</v>
      </c>
      <c r="F51" s="4">
        <v>9312</v>
      </c>
      <c r="G51" s="7">
        <f t="shared" si="0"/>
        <v>10060.75</v>
      </c>
      <c r="H51" s="7">
        <f t="shared" si="1"/>
        <v>6036.45</v>
      </c>
      <c r="I51" s="4">
        <v>0</v>
      </c>
      <c r="J51" s="2" t="str">
        <f t="shared" si="2"/>
        <v>ne</v>
      </c>
      <c r="K51" s="6">
        <v>0</v>
      </c>
      <c r="L51" s="3">
        <f t="shared" si="3"/>
        <v>-301.82249999999999</v>
      </c>
      <c r="M51" s="3" t="str">
        <f t="shared" si="4"/>
        <v>ok</v>
      </c>
    </row>
    <row r="52" spans="2:13" x14ac:dyDescent="0.3">
      <c r="B52" s="2" t="s">
        <v>44</v>
      </c>
      <c r="C52" s="2">
        <v>46393</v>
      </c>
      <c r="D52" s="2">
        <v>24274</v>
      </c>
      <c r="E52" s="2">
        <v>25593</v>
      </c>
      <c r="F52" s="2">
        <v>23452</v>
      </c>
      <c r="G52" s="7">
        <f t="shared" si="0"/>
        <v>29928</v>
      </c>
      <c r="H52" s="7">
        <f t="shared" si="1"/>
        <v>17956.8</v>
      </c>
      <c r="I52" s="2">
        <v>372</v>
      </c>
      <c r="J52" s="2" t="str">
        <f t="shared" si="2"/>
        <v>ne</v>
      </c>
      <c r="K52" s="6">
        <v>0.01</v>
      </c>
      <c r="L52" s="3">
        <f t="shared" si="3"/>
        <v>-879.24</v>
      </c>
      <c r="M52" s="3" t="str">
        <f t="shared" si="4"/>
        <v>ok</v>
      </c>
    </row>
    <row r="53" spans="2:13" x14ac:dyDescent="0.3">
      <c r="B53" s="2" t="s">
        <v>45</v>
      </c>
      <c r="C53" s="2">
        <v>59158</v>
      </c>
      <c r="D53" s="2">
        <v>513526</v>
      </c>
      <c r="E53" s="2">
        <v>48133</v>
      </c>
      <c r="F53" s="2">
        <v>47302</v>
      </c>
      <c r="G53" s="7">
        <f t="shared" si="0"/>
        <v>167029.75</v>
      </c>
      <c r="H53" s="7">
        <f t="shared" si="1"/>
        <v>100217.85</v>
      </c>
      <c r="I53" s="2">
        <v>3075</v>
      </c>
      <c r="J53" s="2" t="str">
        <f t="shared" si="2"/>
        <v>ne</v>
      </c>
      <c r="K53" s="6">
        <v>0.06</v>
      </c>
      <c r="L53" s="3">
        <f t="shared" si="3"/>
        <v>-4857.1424999999999</v>
      </c>
      <c r="M53" s="3" t="str">
        <f t="shared" si="4"/>
        <v>ok</v>
      </c>
    </row>
    <row r="54" spans="2:13" x14ac:dyDescent="0.3">
      <c r="B54" s="2" t="s">
        <v>46</v>
      </c>
      <c r="C54" s="2">
        <v>7092</v>
      </c>
      <c r="D54" s="2">
        <v>6718</v>
      </c>
      <c r="E54" s="2">
        <v>7080</v>
      </c>
      <c r="F54" s="2">
        <v>7959</v>
      </c>
      <c r="G54" s="7">
        <f t="shared" si="0"/>
        <v>7212.25</v>
      </c>
      <c r="H54" s="7">
        <f t="shared" si="1"/>
        <v>4327.3500000000004</v>
      </c>
      <c r="I54" s="2">
        <v>828</v>
      </c>
      <c r="J54" s="2" t="str">
        <f t="shared" si="2"/>
        <v>ne</v>
      </c>
      <c r="K54" s="6">
        <v>0.11</v>
      </c>
      <c r="L54" s="3">
        <f t="shared" si="3"/>
        <v>-174.9675</v>
      </c>
      <c r="M54" s="3" t="str">
        <f t="shared" si="4"/>
        <v>ok</v>
      </c>
    </row>
    <row r="55" spans="2:13" x14ac:dyDescent="0.3">
      <c r="B55" s="2" t="s">
        <v>47</v>
      </c>
      <c r="C55" s="2">
        <v>15321</v>
      </c>
      <c r="D55" s="2">
        <v>17798</v>
      </c>
      <c r="E55" s="2">
        <v>15206</v>
      </c>
      <c r="F55" s="2">
        <v>14127</v>
      </c>
      <c r="G55" s="7">
        <f t="shared" si="0"/>
        <v>15613</v>
      </c>
      <c r="H55" s="7">
        <f t="shared" si="1"/>
        <v>9367.7999999999993</v>
      </c>
      <c r="I55" s="2">
        <v>4404</v>
      </c>
      <c r="J55" s="2" t="str">
        <f t="shared" si="2"/>
        <v>ne</v>
      </c>
      <c r="K55" s="6">
        <v>0.28000000000000003</v>
      </c>
      <c r="L55" s="3">
        <f t="shared" si="3"/>
        <v>-248.18999999999997</v>
      </c>
      <c r="M55" s="3" t="str">
        <f t="shared" si="4"/>
        <v>ok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NB</cp:lastModifiedBy>
  <dcterms:created xsi:type="dcterms:W3CDTF">2017-04-27T09:59:54Z</dcterms:created>
  <dcterms:modified xsi:type="dcterms:W3CDTF">2017-04-28T14:58:48Z</dcterms:modified>
</cp:coreProperties>
</file>