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856"/>
  </bookViews>
  <sheets>
    <sheet name="Žádost" sheetId="1" r:id="rId1"/>
    <sheet name="Rozpočet projektu" sheetId="3" r:id="rId2"/>
    <sheet name="vstupní data" sheetId="2" state="hidden"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5" i="3" l="1"/>
  <c r="F16" i="3"/>
  <c r="F17" i="3"/>
  <c r="F18" i="3"/>
  <c r="F19" i="3"/>
  <c r="F20" i="3"/>
  <c r="F21" i="3"/>
  <c r="F22" i="3"/>
  <c r="F23" i="3"/>
  <c r="F24" i="3"/>
  <c r="F25" i="3"/>
  <c r="F26" i="3"/>
  <c r="F27" i="3"/>
  <c r="F28" i="3"/>
  <c r="F29" i="3"/>
  <c r="F30" i="3"/>
  <c r="F31" i="3"/>
  <c r="F32" i="3"/>
  <c r="F33" i="3"/>
  <c r="F14" i="3"/>
  <c r="B53" i="1" s="1"/>
  <c r="F4" i="3"/>
  <c r="F5" i="3"/>
  <c r="F6" i="3"/>
  <c r="F7" i="3"/>
  <c r="F8" i="3"/>
  <c r="F9" i="3"/>
  <c r="F10" i="3"/>
  <c r="F11" i="3"/>
  <c r="F12" i="3"/>
  <c r="F3" i="3"/>
  <c r="B56" i="1" l="1"/>
  <c r="D39" i="3"/>
  <c r="D37" i="3"/>
  <c r="B55" i="1"/>
  <c r="D36" i="3"/>
  <c r="F35" i="3"/>
  <c r="B52" i="1"/>
  <c r="B54" i="1" s="1"/>
  <c r="B50" i="1"/>
  <c r="D38" i="3"/>
  <c r="F34" i="3"/>
  <c r="B49" i="1"/>
  <c r="G34" i="3" l="1"/>
  <c r="C50" i="1"/>
  <c r="C49" i="1"/>
  <c r="G37" i="3"/>
  <c r="G39" i="3"/>
  <c r="G38" i="3"/>
  <c r="G36" i="3"/>
  <c r="B57" i="1"/>
  <c r="B51" i="1"/>
  <c r="C56" i="1" l="1"/>
  <c r="C55" i="1"/>
  <c r="C51" i="1"/>
  <c r="C54" i="1"/>
  <c r="C53" i="1"/>
  <c r="C52" i="1"/>
</calcChain>
</file>

<file path=xl/sharedStrings.xml><?xml version="1.0" encoding="utf-8"?>
<sst xmlns="http://schemas.openxmlformats.org/spreadsheetml/2006/main" count="165" uniqueCount="148">
  <si>
    <t>Formulář žádosti o podporu Výzvy Místní akční skupiny k předkládání žádostí o podporu na realizaci aktivit partnerských organizací v OPZ+</t>
  </si>
  <si>
    <t>Název subjektu:</t>
  </si>
  <si>
    <t>IČ:</t>
  </si>
  <si>
    <t>Jméno, příjmení kontaktní osoby/ osob</t>
  </si>
  <si>
    <t>Tel., a e-mail na kontaktní osobu/ osoby</t>
  </si>
  <si>
    <t xml:space="preserve">2. </t>
  </si>
  <si>
    <t>1.</t>
  </si>
  <si>
    <t>Stručná anotace projektu</t>
  </si>
  <si>
    <t xml:space="preserve">Anotace projektu </t>
  </si>
  <si>
    <t>Cíl projektu</t>
  </si>
  <si>
    <t>Co je cílem projektu</t>
  </si>
  <si>
    <t>Cílové skupiny a jejich problémy a potřeby v oblasti aktivního začleňování, na jejichž řešení se chce žadatel zaměřit</t>
  </si>
  <si>
    <t>Cílové skupiny projektu</t>
  </si>
  <si>
    <t xml:space="preserve">Návod pro vyplnění </t>
  </si>
  <si>
    <t>Uveďte pouze IČO žadatele</t>
  </si>
  <si>
    <t>Uveďte jméno a příjmení kontaktní osoby, případně více osob, které jsou zodpovědné za komunikaci k projektu</t>
  </si>
  <si>
    <t>Uveďte kontaktní informace na osoby, případně více osob, které jsou zodpovědné za komunikaci k projektu. Prosím uveďte min. mobilní telefon a e-mail na jednu kontaktní osobu.</t>
  </si>
  <si>
    <t>Stručně shrňte nejpodstatnější informace k projektu v rozsahu do max. 1000 znaků.</t>
  </si>
  <si>
    <t>Dosavadní bariéry řešení potřeb cílových skupin a dosavadní řešení naplňování jejich potřeb</t>
  </si>
  <si>
    <t>Rizika vyplývající z neřešení potřeb cílových skupin</t>
  </si>
  <si>
    <t>Zdroje, silné stránky a potenciály území, které můžete využít k řešení potřeb cílových skupin</t>
  </si>
  <si>
    <t>Popis cílového stavu, kterého má být dosaženo</t>
  </si>
  <si>
    <t>Aktivity projektu</t>
  </si>
  <si>
    <t>Rozpočet projektu v přímé vazbě na aktivity projektu</t>
  </si>
  <si>
    <t>Cílové skupiny</t>
  </si>
  <si>
    <t>• děti a dospívající</t>
  </si>
  <si>
    <t xml:space="preserve">• rodiny s dětmi </t>
  </si>
  <si>
    <t xml:space="preserve">• dospělí se zdravotním či sociálním znevýhodněním </t>
  </si>
  <si>
    <t>• osoby v postproduktivním věku a senioři</t>
  </si>
  <si>
    <t>• pečující osoby</t>
  </si>
  <si>
    <t>• osoby s vysokou mírou chudoby nebo zadlužení</t>
  </si>
  <si>
    <t xml:space="preserve">• osoby s nízkou sociální úrovní a s vysokou mírou izolace </t>
  </si>
  <si>
    <t>• nízkokvalifikované osoby a osoby obtížně (hůře) uplatnitelné na trhu práce</t>
  </si>
  <si>
    <t>• odborní pracovníci místních NNO, obcí, dobrovolných spolků, zaměstnavatelů a podnikatelů</t>
  </si>
  <si>
    <t>• participující členové komunity</t>
  </si>
  <si>
    <t>Klíčové aktivity</t>
  </si>
  <si>
    <t>1.1 Aktivizace a participace cílových skupin a jejich zapojování do života v obci/komunitě. Komunitní sociální práce včetně vzniku, fungování a rozvoje komunitních center.</t>
  </si>
  <si>
    <t>1.2 Podpora sociální práce na území MAS s důrazem na posílení kompetencí obcí v přístupu k cílové skupině.</t>
  </si>
  <si>
    <t>1.3 Aktivity podporující rozvoj a posilování prvků svépomoci, vzájemné pomoci, sousedské výpomoci, sdílení a výměny zkušeností, podpora dobrovolnictví a mezigenerační výměny a výpomoci.</t>
  </si>
  <si>
    <t>1.5 Zaměstnaností programy s cílem přispět ke snížení lokální nezaměstnanosti.</t>
  </si>
  <si>
    <t xml:space="preserve">1.6 Posilování rodinných vazeb s cílem podpořit soudržnost a funkčnost rodiny </t>
  </si>
  <si>
    <t>Problémy,  potřeby cílových skupin projektu</t>
  </si>
  <si>
    <t xml:space="preserve">Náhradní řešení pro případ, kdy nebude moci být aktivita realizována </t>
  </si>
  <si>
    <t xml:space="preserve">7. </t>
  </si>
  <si>
    <t>Indikátory</t>
  </si>
  <si>
    <t xml:space="preserve">Název projektu </t>
  </si>
  <si>
    <t>4.</t>
  </si>
  <si>
    <t xml:space="preserve">3. </t>
  </si>
  <si>
    <t>5.</t>
  </si>
  <si>
    <t>Období realizace projektu</t>
  </si>
  <si>
    <t>Vyber období realizace projektu</t>
  </si>
  <si>
    <t>Projekt je zaměřen na realizaci aktivit pouze v  1. období realizace: 1. 1. 2023 – 31. 12. 2025</t>
  </si>
  <si>
    <t>Projekt je zaměřen na realizaci aktivit pouze v 2. období realizace: 1. 1. 2026 – 31. 12. 2027</t>
  </si>
  <si>
    <t xml:space="preserve">Projekt je zaměřen na realizaci aktivit v obou obdobích realizace: 1. období realizace: 1. 1. 2023 – 31. 12. 2025 i 2. období realizace: 1. 1. 2026 – 31. 12. 2027
</t>
  </si>
  <si>
    <t>Popis cílových skupin projektu; Časový rámec práce s cílovými skupinami</t>
  </si>
  <si>
    <t>Stručný popis aktivit projektu a jejich časový rámec</t>
  </si>
  <si>
    <t xml:space="preserve">8. </t>
  </si>
  <si>
    <t xml:space="preserve">9. </t>
  </si>
  <si>
    <t>Název projektu</t>
  </si>
  <si>
    <t>60000 - Celkový počet účastníků</t>
  </si>
  <si>
    <t>67010 - Využívání podpořených služeb</t>
  </si>
  <si>
    <t>67001 - Kapacita podpořených služeb</t>
  </si>
  <si>
    <t>Uveďte název projektu, který vystihuje zaměření projektu a odliší projekt od ostatních projektů.</t>
  </si>
  <si>
    <t>Z rozevíracího seznamu vyberte období realizace projektu. Datum realizace aktivit partnerských organizací může být koncipováno pouze na jedno období realizace nebo na obě období realizace. V případě zvolení projektu na obě období realizace musí být projekt rozdělen do dvou návazných období realizace v rámci jedné žádosti.</t>
  </si>
  <si>
    <t>Uveďte popis konkrétních problémů a zjištěných potřeb cílových skupin v oblasti aktivního začleňování a jejich příčiny/důvody. Pokud je to možné, podložte relevantními zdroji. 
Max. rozsah 2000 znaků.</t>
  </si>
  <si>
    <t>Uveďte popis existujících bariér, které cílové skupině brání účinně řešit dané problémy a naplňovat svoje potřeby (tj. proč to dosud nešlo, např. chybějící služby, pasivita subjektů, neochota cílové skupiny k řešení vlastních problémů, např. rodiny osamělých seniorů nefungují pospolu, sousedské vztahy nejsou dobré, obec se dosud nepokusila o řešení apod.).
Současně uveďte popis dosavadních způsobů řešení daných problémů a jejich účinnost a efektivitu (tj. jak se k daným problémům staví místní samosprávy, neziskové organizace, podnikatelské subjekty, zaměstnavatelé a další klíčoví lídři a aktéři v území, tzn. shrnout dosavadní postoje a způsoby řešení identifikovaných problémů cílové skupiny).
Max. rozsah 1000 znaků.</t>
  </si>
  <si>
    <t>Uveďte identifikace rizik, která by mohla nastat v případě, že se nepodaří najít a realizovat vhodná řešení daných problémů cílové skupiny (tj. k danému problému uvést, co se stane, když nebude realizováno vybrané řešení).
Max. rozsah 1000 znaků.</t>
  </si>
  <si>
    <t>Uveďte zdroje, silné stránky a potenciál území k řešení identifikovaných problémů a potřeb cílové skupiny (tj. stručně popsat potenciál v území, např. fungující místní samosprávy, neziskové organizace, podnikatelské subjekty, aktivity a iniciativy místních obyvatel, potenciál k rozšiřování služeb a navazování partnerství a spolupráce subjektů za účelem řešení problémů cílové skupiny).
Max. rozsah 1000 znaků.</t>
  </si>
  <si>
    <t>1.4 Podpora sdílené a neformální péče, včetně paliativní a domácí hospicové péče a zajištění její dostupnosti.</t>
  </si>
  <si>
    <t>Uveďte stručný popis jednotlivých aktivit realizovaných v rámci projektu, včetně popisu vzájemné vazby mezi jednotlivými aktivitami v případě více aktivit uvedených v projektu. Součástí popisu aktivit projektu uveďte výstupy aktivit. Pro jednotlivé činnosti v rámci aktivit projektu vepište období jejich realizace. Berte ohled na potřeby cílové skupiny a na dosažení požadovaných výstupů v dostatečné kvalitě. 
Max. rozsah 2000 znaků. V případě nedostatečného prostoru uveďte popis v samostatné příloze.</t>
  </si>
  <si>
    <t>6.</t>
  </si>
  <si>
    <t>Místo realizace projektu</t>
  </si>
  <si>
    <t>Definuj místo realizace projektu</t>
  </si>
  <si>
    <t xml:space="preserve">10. </t>
  </si>
  <si>
    <t>Rozpočet projektu</t>
  </si>
  <si>
    <t>Přímé náklady - osobní náklady</t>
  </si>
  <si>
    <r>
      <t>Sociální pracovník/klíčový pracovník</t>
    </r>
    <r>
      <rPr>
        <sz val="8"/>
        <color theme="1"/>
        <rFont val="Calibri"/>
        <family val="2"/>
        <charset val="238"/>
        <scheme val="minor"/>
      </rPr>
      <t xml:space="preserve"> </t>
    </r>
    <r>
      <rPr>
        <i/>
        <sz val="8"/>
        <color theme="1"/>
        <rFont val="Calibri"/>
        <family val="2"/>
        <charset val="238"/>
        <scheme val="minor"/>
      </rPr>
      <t>(realizuje soc. práci s jedincem, skupinou či komunitou)</t>
    </r>
  </si>
  <si>
    <r>
      <t>Garant sociální práce</t>
    </r>
    <r>
      <rPr>
        <sz val="8"/>
        <color theme="1"/>
        <rFont val="Calibri"/>
        <family val="2"/>
        <charset val="238"/>
        <scheme val="minor"/>
      </rPr>
      <t xml:space="preserve"> </t>
    </r>
    <r>
      <rPr>
        <i/>
        <sz val="8"/>
        <color theme="1"/>
        <rFont val="Calibri"/>
        <family val="2"/>
        <charset val="238"/>
        <scheme val="minor"/>
      </rPr>
      <t>(garantuje výkon soc. práce v rámci projektu)</t>
    </r>
  </si>
  <si>
    <r>
      <t>Case manager - případový sociální pracovník</t>
    </r>
    <r>
      <rPr>
        <sz val="8"/>
        <color theme="1"/>
        <rFont val="Calibri"/>
        <family val="2"/>
        <charset val="238"/>
        <scheme val="minor"/>
      </rPr>
      <t xml:space="preserve"> </t>
    </r>
    <r>
      <rPr>
        <i/>
        <sz val="8"/>
        <color theme="1"/>
        <rFont val="Calibri"/>
        <family val="2"/>
        <charset val="238"/>
        <scheme val="minor"/>
      </rPr>
      <t>(realizuje případovou soc. práci)</t>
    </r>
  </si>
  <si>
    <r>
      <t>Pracovník v sociálních službách</t>
    </r>
    <r>
      <rPr>
        <sz val="8"/>
        <color theme="1"/>
        <rFont val="Calibri"/>
        <family val="2"/>
        <charset val="238"/>
        <scheme val="minor"/>
      </rPr>
      <t xml:space="preserve"> </t>
    </r>
    <r>
      <rPr>
        <i/>
        <sz val="8"/>
        <color theme="1"/>
        <rFont val="Calibri"/>
        <family val="2"/>
        <charset val="238"/>
        <scheme val="minor"/>
      </rPr>
      <t>(pod dohledem soc. pracovníka vykonává některé činnosti spadající do náplně činnosti soc. pracovníka)</t>
    </r>
  </si>
  <si>
    <r>
      <t>Terénní pracovník</t>
    </r>
    <r>
      <rPr>
        <i/>
        <sz val="8"/>
        <color theme="1"/>
        <rFont val="Calibri"/>
        <family val="2"/>
        <charset val="238"/>
        <scheme val="minor"/>
      </rPr>
      <t xml:space="preserve"> (vykonává přímou práci s osobami z CS v jejich přirozeném prostředí)</t>
    </r>
  </si>
  <si>
    <r>
      <t>Komunitní pracovník</t>
    </r>
    <r>
      <rPr>
        <sz val="8"/>
        <color theme="1"/>
        <rFont val="Calibri"/>
        <family val="2"/>
        <charset val="238"/>
        <scheme val="minor"/>
      </rPr>
      <t xml:space="preserve"> </t>
    </r>
    <r>
      <rPr>
        <i/>
        <sz val="8"/>
        <color theme="1"/>
        <rFont val="Calibri"/>
        <family val="2"/>
        <charset val="238"/>
        <scheme val="minor"/>
      </rPr>
      <t>(realizuje komunitní práci v daném území)</t>
    </r>
  </si>
  <si>
    <r>
      <t>Pečující osoba</t>
    </r>
    <r>
      <rPr>
        <i/>
        <sz val="8"/>
        <color theme="1"/>
        <rFont val="Calibri"/>
        <family val="2"/>
        <charset val="238"/>
        <scheme val="minor"/>
      </rPr>
      <t xml:space="preserve"> (zajišťuje péči o děti na komunitních táborech a v dětských klubech)</t>
    </r>
  </si>
  <si>
    <r>
      <t xml:space="preserve">Pracovní poradce/klíčový pracovník </t>
    </r>
    <r>
      <rPr>
        <i/>
        <sz val="8"/>
        <color theme="1"/>
        <rFont val="Calibri"/>
        <family val="2"/>
        <charset val="238"/>
        <scheme val="minor"/>
      </rPr>
      <t>(realizuje individuální či skupinovou práci v oblasti zaměstnanosti)</t>
    </r>
  </si>
  <si>
    <r>
      <t>Mentor</t>
    </r>
    <r>
      <rPr>
        <i/>
        <sz val="8"/>
        <color theme="1"/>
        <rFont val="Calibri"/>
        <family val="2"/>
        <charset val="238"/>
        <scheme val="minor"/>
      </rPr>
      <t xml:space="preserve"> (poskytuje podporu na tréninkovém pracovním místě, může být interní či externí)</t>
    </r>
  </si>
  <si>
    <r>
      <t>Psychosociální pracovník</t>
    </r>
    <r>
      <rPr>
        <sz val="8"/>
        <color theme="1"/>
        <rFont val="Calibri"/>
        <family val="2"/>
        <charset val="238"/>
        <scheme val="minor"/>
      </rPr>
      <t xml:space="preserve"> </t>
    </r>
    <r>
      <rPr>
        <i/>
        <sz val="8"/>
        <color theme="1"/>
        <rFont val="Calibri"/>
        <family val="2"/>
        <charset val="238"/>
        <scheme val="minor"/>
      </rPr>
      <t>(poskytuje podporu CS na pracovišti či mimo ně; zpravidla se jedná o sociálního pracovníka nebo psychologa)</t>
    </r>
  </si>
  <si>
    <r>
      <t>Case manager</t>
    </r>
    <r>
      <rPr>
        <sz val="8"/>
        <color theme="1"/>
        <rFont val="Calibri"/>
        <family val="2"/>
        <charset val="238"/>
        <scheme val="minor"/>
      </rPr>
      <t xml:space="preserve"> </t>
    </r>
    <r>
      <rPr>
        <i/>
        <sz val="8"/>
        <color theme="1"/>
        <rFont val="Calibri"/>
        <family val="2"/>
        <charset val="238"/>
        <scheme val="minor"/>
      </rPr>
      <t>(zajišťuje zapojení interních a externích aktérů v jednotlivých případech – v oblasti zaměstnanosti)</t>
    </r>
  </si>
  <si>
    <r>
      <t>Specialista pro podporu podnikání</t>
    </r>
    <r>
      <rPr>
        <sz val="8"/>
        <color theme="1"/>
        <rFont val="Calibri"/>
        <family val="2"/>
        <charset val="238"/>
        <scheme val="minor"/>
      </rPr>
      <t xml:space="preserve"> </t>
    </r>
    <r>
      <rPr>
        <i/>
        <sz val="8"/>
        <color theme="1"/>
        <rFont val="Calibri"/>
        <family val="2"/>
        <charset val="238"/>
        <scheme val="minor"/>
      </rPr>
      <t>(realizuje individuální či skupinovou práci v oblasti podpory podnikání)</t>
    </r>
  </si>
  <si>
    <r>
      <t>Kouč</t>
    </r>
    <r>
      <rPr>
        <i/>
        <sz val="8"/>
        <color theme="1"/>
        <rFont val="Calibri"/>
        <family val="2"/>
        <charset val="238"/>
        <scheme val="minor"/>
      </rPr>
      <t xml:space="preserve"> (koučuje začínající podnikatele)</t>
    </r>
  </si>
  <si>
    <r>
      <t>Kariérní poradce</t>
    </r>
    <r>
      <rPr>
        <i/>
        <sz val="8"/>
        <color theme="1"/>
        <rFont val="Calibri"/>
        <family val="2"/>
        <charset val="238"/>
        <scheme val="minor"/>
      </rPr>
      <t xml:space="preserve"> (poskytuje individuální nebo skupinové poradenství zaměřené na volbu vzdělávací a profesní dráhy, na volbu prvního zaměstnání, na změnu zaměstnání, na další vzdělávání (vzdělávání dospělých, celoživotní učení), na návrat do pracovního procesu, případně i na změnu původní kvalifikace a původního povolání)</t>
    </r>
  </si>
  <si>
    <r>
      <t>Expert/specialista/odborný pracovník/konzultant</t>
    </r>
    <r>
      <rPr>
        <i/>
        <sz val="8"/>
        <color theme="1"/>
        <rFont val="Calibri"/>
        <family val="2"/>
        <charset val="238"/>
        <scheme val="minor"/>
      </rPr>
      <t xml:space="preserve"> (v odůvodněných případech poskytuje expertní podporu či odborné konzultace v příslušném oboru): </t>
    </r>
    <r>
      <rPr>
        <sz val="8"/>
        <color theme="1"/>
        <rFont val="Calibri"/>
        <family val="2"/>
        <charset val="238"/>
        <scheme val="minor"/>
      </rPr>
      <t>terapeut (psycho, ergo, arte, drama, muziko, canis), psychiatr, krizový intervent, adiktolog, komunitní zdravotní sestra, psychiatrická sestra, lékař paliativní medicíny, paliativní sestra, speciální pedagog, sociální pedagog, manželský a rodinný poradce, duchovní, dluhový/finanční poradce, právník, mediátor, sexuolog, wellbeing konzultant, supervizor, facilitátor, lektor, mentor, kariérní poradce, odborný garant, specialista trhu práce, zprostředkovatel zaměstnání, personalista, realizátor bilanční a pracovní diagnostiky a další odborní pracovníci v různých oborech (soc. začleňování, zemědělství, řemesla atd.)</t>
    </r>
  </si>
  <si>
    <r>
      <t>Peer pracovník</t>
    </r>
    <r>
      <rPr>
        <sz val="8"/>
        <color theme="1"/>
        <rFont val="Calibri"/>
        <family val="2"/>
        <charset val="238"/>
        <scheme val="minor"/>
      </rPr>
      <t xml:space="preserve"> </t>
    </r>
    <r>
      <rPr>
        <i/>
        <sz val="8"/>
        <color theme="1"/>
        <rFont val="Calibri"/>
        <family val="2"/>
        <charset val="238"/>
        <scheme val="minor"/>
      </rPr>
      <t>(při práci využívá své vlastní zkušenosti se situacemi blízkými zkušenostem osob z CS)</t>
    </r>
  </si>
  <si>
    <r>
      <t xml:space="preserve">Dobrovolníci </t>
    </r>
    <r>
      <rPr>
        <i/>
        <sz val="8"/>
        <color theme="1"/>
        <rFont val="Calibri"/>
        <family val="2"/>
        <charset val="238"/>
        <scheme val="minor"/>
      </rPr>
      <t>(osoby pracující pro projekt bez nároku na finanční odměnu)</t>
    </r>
  </si>
  <si>
    <r>
      <t>Metodik pro práci s CS</t>
    </r>
    <r>
      <rPr>
        <sz val="8"/>
        <color theme="1"/>
        <rFont val="Calibri"/>
        <family val="2"/>
        <charset val="238"/>
        <scheme val="minor"/>
      </rPr>
      <t xml:space="preserve"> </t>
    </r>
    <r>
      <rPr>
        <i/>
        <sz val="8"/>
        <color theme="1"/>
        <rFont val="Calibri"/>
        <family val="2"/>
        <charset val="238"/>
        <scheme val="minor"/>
      </rPr>
      <t>(odpovídá za kvalitu práce pracovníků přímé práce, jejich vzdělávání, součinnost s partnery podpůrné sítě a za průběžné vyhodnocování efektivity používaných metod a jejich případnou modifikaci)</t>
    </r>
  </si>
  <si>
    <t>Počet jednotek (měsíc, hodina)</t>
  </si>
  <si>
    <t>Jednotková sazba</t>
  </si>
  <si>
    <t>CELKEM</t>
  </si>
  <si>
    <t>Komentář (typ smlouvy, úvazek, aktivita projektu, jednotka)</t>
  </si>
  <si>
    <r>
      <t xml:space="preserve">Přímé náklady - osobní náklady </t>
    </r>
    <r>
      <rPr>
        <b/>
        <i/>
        <sz val="12"/>
        <color theme="1"/>
        <rFont val="Calibri"/>
        <family val="2"/>
        <charset val="238"/>
        <scheme val="minor"/>
      </rPr>
      <t>(výběr z předdefinovaného seznamu)</t>
    </r>
  </si>
  <si>
    <t>Paušál (40 %) z  přímých nákladů projektu (uvést náklady na vybavení, nákup služeb apod.)</t>
  </si>
  <si>
    <t>Období relizace projektu rozpočet</t>
  </si>
  <si>
    <t>1. období realizace: 1. 1. 2023 – 31. 12. 2025</t>
  </si>
  <si>
    <t>2. období realizace: 1. 1. 2026 – 31. 12. 2027</t>
  </si>
  <si>
    <t>Počet jednotek (měsíc, hodina, kus apod.)</t>
  </si>
  <si>
    <t>Komentář (aktivita projektu, jednotka)</t>
  </si>
  <si>
    <t>Kontrola</t>
  </si>
  <si>
    <t>Kontrola paušálních výdajů</t>
  </si>
  <si>
    <t>Paušál</t>
  </si>
  <si>
    <t>40 % Přímých nákladů</t>
  </si>
  <si>
    <t>Celkem požadováno</t>
  </si>
  <si>
    <t>Identifikace žadatele</t>
  </si>
  <si>
    <t>Uveďte celý název organizace dle aktuálně platné zřizovací listiny organizace/názvu uvedeného v příslušném Veřejném rejstříku právnických a fyzických osob</t>
  </si>
  <si>
    <t xml:space="preserve">Z rozevíracího seznamu vyberte cílové skupiny, které budou součástí projektu. Cílové skupiny jsou definovány ve výzvě. Cílovou skupinou jsou:  
• děti a dospívající
• rodiny s dětmi 
• dospělí se zdravotním či sociálním znevýhodněním 
• osoby v postproduktivním věku a senioři
• pečující osoby
• osoby s vysokou mírou chudoby nebo zadlužení
• osoby s nízkou sociální úrovní a s vysokou mírou izolace 
• nízko kvalifikované osoby a osoby obtížně (hůře) uplatnitelné na trhu práce
• odborní pracovníci místních NNO, obcí, dobrovolných spolků, zaměstnavatelů a podnikatelů
• participující členové komunity
</t>
  </si>
  <si>
    <t xml:space="preserve">Z rozevíracího seznamu vyberte aktivity definované v příloze Výzvy s názvem: "Popis podporovaných aktivit", které budou součástí projektu. Klíčové aktivity jsou:
1.1 Aktivizace a participace cílových skupin a jejich zapojování do života v obci/komunitě. Komunitní sociální práce včetně vzniku, fungování a rozvoje komunitních center.
1.2 Podpora sociální práce na území MAS s důrazem na posílení kompetencí obcí v přístupu k cílové skupině.
1.3 Aktivity podporující rozvoj a posilování prvků svépomoci, vzájemné pomoci, sousedské výpomoci, sdílení a výměny zkušeností, podpora dobrovolnictví a mezigenerační výměny a výpomoci.
1.4 Podpora sdílené a neformální péče, včetně paliativní a domácí hospicové péče a zajištění její dostupnosti.
1.5 Zaměstnaností programy s cílem přispět ke snížení lokální nezaměstnanosti.
1.6 Posilování rodinných vazeb s cílem podpořit soudržnost a funkčnost rodiny
</t>
  </si>
  <si>
    <t>Aktivity v přímé vazbě na zjištěné potřeby Cílových skupin projektu</t>
  </si>
  <si>
    <t xml:space="preserve">Definuj místo realizace projektu v  souladu s výzvou. Platí, že registrovaný subjekt musí být prokazatelně aktivní na území MAS. Území MAS je vymezeno katastrálními hranicemi obcí v působnosti MAS viz https://www.kyjovske-slovacko.com/cs/mapy-území.
Místo realizace uvádějte v rozsahu katastrálních území obcí, kde budou aktivity projektu realizovány. Aktivity projektu mohou být realizovány pouze v území MAS.
</t>
  </si>
  <si>
    <t>Uveďte stručný popis cílových skupin projektu pro každou z výše vybraných cílových skupin. V popisu uveďte např. velikost cílové skupiny, věkové složení, území odkud pochází. Pro jednotlivé cílové skupiny projektu vepište časová období, v nichž dojde k zapojení cílové skupiny do realizace projektu. 
Max. rozsah 2000 znaků.</t>
  </si>
  <si>
    <t>Uveďte popis cílového stavu, kterého má být dosaženo prostřednictvím realizace aktivit uvedených v projektu, u jednotlivých problémů cílové skupiny (tj. změna, které má být dosaženo, přínos pro cílovou skupinu).
Max. rozsah 1000 znaků.</t>
  </si>
  <si>
    <t>Paušál 1. období</t>
  </si>
  <si>
    <t>Paušál 2. období</t>
  </si>
  <si>
    <t>1. období realizace: 1. 1. 2023 – 31. 12. 2025 - Přímé náklady</t>
  </si>
  <si>
    <t>2. období realizace: 1. 1. 2026 – 31. 12. 2027 - Přímé náklady</t>
  </si>
  <si>
    <t>1. období realizace: 1. 1. 2023 – 31. 12. 2025 - Paušál</t>
  </si>
  <si>
    <t>2. období realizace: 1. 1. 2026 – 31. 12. 2027 - Paušál</t>
  </si>
  <si>
    <t>Přímé náklady - osobní náklady celkem</t>
  </si>
  <si>
    <t>Paušální náklady celkem</t>
  </si>
  <si>
    <t xml:space="preserve">1. období realizace: 1. 1. 2023 – 31. 12. 2025 Přímé náklady </t>
  </si>
  <si>
    <t>1. období realizace: 1. 1. 2023 – 31. 12. 2025 Paušální náklady</t>
  </si>
  <si>
    <t>1. období realizace: 1. 1. 2023 – 31. 12. 2025 Celkem</t>
  </si>
  <si>
    <t xml:space="preserve">2. období realizace: 1. 1. 2026 – 31. 12. 2027 Přímé náklady </t>
  </si>
  <si>
    <t>2. období realizace: 1. 1. 2026 – 31. 12. 2027 Paušální náklady</t>
  </si>
  <si>
    <t>2. období realizace: 1. 1. 2026 – 31. 12. 2027 Celkem</t>
  </si>
  <si>
    <t>1. období celkem</t>
  </si>
  <si>
    <t>2. období celkem</t>
  </si>
  <si>
    <t>Ve sloupci Přímé náklady - osobní náklady vyberte z rozevíracího seznamu pracovní pozici, která nejvíce odpovídá zaměření do Vašeho projektu. Může se jednat o pracovní pozice z následujícího výběru pracovních pozic:
• Sociální pracovník/klíčový pracovník (realizuje soc. práci s jedincem, skupinou či komunitou)
• Garant sociální práce (garantuje výkon soc. práce v rámci projektu)
• Case manager - případový sociální pracovník (realizuje případovou soc. práci)
• Pracovník v sociálních službách (pod dohledem soc. pracovníka vykonává některé činnosti spadající do náplně činnosti soc. pracovníka)
• Terénní pracovník (vykonává přímou práci s osobami z CS v jejich přirozeném prostředí)
• Komunitní pracovník (realizuje komunitní práci v daném území)
• Pečující osoba (zajišťuje péči o děti na komunitních táborech a v dětských klubech)
• Pracovní poradce/klíčový pracovník (realizuje individuální či skupinovou práci v oblasti zaměstnanosti)
• Mentor (poskytuje podporu na tréninkovém pracovním místě, může být interní či externí)
• Psychosociální pracovník (poskytuje podporu CS na pracovišti či mimo ně; zpravidla se jedná o sociálního pracovníka nebo psychologa)
• Case manager (zajišťuje zapojení interních a externích aktérů v jednotlivých případech – v oblasti zaměstnanosti)
• Specialista pro podporu podnikání (realizuje individuální či skupinovou práci v oblasti podpory podnikání)
• Kouč (koučuje začínající podnikatele)
• Kariérní poradce (poskytuje individuální nebo skupinové poradenství zaměřené na volbu vzdělávací a profesní dráhy, na volbu prvního zaměstnání, na změnu zaměstnání, na další vzdělávání (vzdělávání dospělých, celoživotní učení), na návrat do pracovního procesu, případně i na změnu původní kvalifikace a původního povolání)
• Expert/specialista/odborný pracovník/konzultant (v odůvodněných případech poskytuje expertní podporu či odborné konzultace v příslušném oboru): terapeut (psycho, ergo, arte, drama, muziko, canis), psychiatr, krizový intervent, adiktolog, komunitní zdravotní sestra, psychiatrická sestra, lékař paliativní medicíny, paliativní sestra, speciální pedagog, sociální pedagog, manželský a rodinný poradce, duchovní, dluhový/finanční poradce, právník, mediátor, sexuolog, wellbeing konzultant, supervizor, facilitátor, lektor, mentor, kariérní poradce, odborný garant, specialista trhu práce, zprostředkovatel zaměstnání, personalista, realizátor bilanční a pracovní diagnostiky a další odborní pracovníci v různých oborech (soc. začleňování, zemědělství, řemesla atd.)
• Peer pracovník (při práci využívá své vlastní zkušenosti se situacemi blízkými zkušenostem osob z CS)
• Dobrovolníci (osoby pracující pro projekt bez nároku na finanční odměnu)
• Metodik pro práci s CS (odpovídá za kvalitu práce pracovníků přímé práce, jejich vzdělávání, součinnost s partnery podpůrné sítě a za průběžné vyhodnocování efektivity používaných metod a jejich případnou modifikaci)
Tyto mzdové náklady mohou být v rámci projektu financovány včetně zákonných odvodů. Není stanovena min. či max. výše úvazku pro jednotlivé pracovní pozice v projektu. 
Ve sloupci Období realizce projektu vyberte z rozevíracího seznamu období, v rámci kterého bude pracovní pozice v projektu působit. V případě, že bude pozice v projektu působit po obě období, tak její působení rozdělte mezi 1 a 2 období.
Ve sloupci počet jednotek uveďte počet mesíců, případně počet hodin, po které bude zaměstnanec v projektu působit. Zadejte prosím pouze číselnou hodnotu.
Do sloupce jednotková sazba uveďte částku nákladů spojenou s jenotkou dané pozice.  Zadejte prosím pouze číselnou hodnotu.
Do sloupce komentář napište všechny zdůvodňující informace k danému výdaji (jaký typ pracovníhu vztahu bude se zaměstnancem pro danou pozici uzavřen, jaká výše úvazku k jakým aktivitám se úvazek váže apod.
V Případě, že vyplníte všechny požadované přímé náklady, přejděte na řádek 14. tohoto listu k nákladům paušálním.</t>
  </si>
  <si>
    <t xml:space="preserve">Do sloupce Paušální náklady vepište stručný, srozumitelný slovní popis požadovaného nákladu spadajícího do kategorie paušálních nákladů dle definice výzvy. 
Paušální náklady jsou náklady, které nepatří do „přímých“ osobních nákladů. Tyto výdaje se prokazují dopočtem z „přímých“ osobních nákladů. Paušální náklady tvoří přesně 40 % z osobních přímých nákladů. Paušální náklady mohou být zaměřeny na nákup vybavení, služeb, cestovné, drobné stavební práce atd. musí se však jednat o náklady neinvestičního charakteru.
Ve sloupci Období realizace projektu vyberte z rozevíracího seznamu období, v rámci kterého bude pracovní pozice v projektu působit. V případě, že bude paušální náklad v projektu vznikat po obě období, tak jej rozdělte mezi 1 a 2 období.
Ve sloupci počet jednotek uveďte např. počet měsíců, počet hodin nebo kusů vztahujících se k danému výdaji.  Zadejte prosím pouze číselnou hodnotu.
Do sloupce jednotková sazba uveďte částku nákladů spojenou s jednotkou daného nákladu.  Zadejte prosím pouze číselnou hodnotu.
Do sloupce komentář napište všechny zdůvodňující informace k danému výdaji (k jakým aktivitám se náklad váže apod.)
V případě, že Vám vyskočila po úplném vyplnění rozpočtu na řádku 34 sloupci G hláška: "Chybně stanovena výše paušálních výdajů", opravte rozpočet dle uvedených pokynů. </t>
  </si>
  <si>
    <t>Chyby</t>
  </si>
  <si>
    <t>Chybně stanovena výše paušálních výdajů</t>
  </si>
  <si>
    <t>Přesáhli jste maximální celkové způsobilé výdaje</t>
  </si>
  <si>
    <t>Opravte rozpočet</t>
  </si>
  <si>
    <t>OK</t>
  </si>
  <si>
    <t>Přejděte na další list s názvem Rozpočet projektu. Tyto hodnoty se dopočtou automaticky. V případě, že Vám zde vedle částky svítí nápis: "Opravte rozpočet", přejděte zpět na list Rozpočet projektu a upravte rozpočet dle podmínek výzvy. Problém může být např. se špatně dopočtenými paušálními výdaji za jednotlivé období apod. O jakou chybu se jedná vám může napovědět text ve sloupci G na řádcích 34-40 na listu Rozpočet projektu.
Dle výzvy platí např. podmínky:
- Projekt je zaměřen na realizaci aktivit pouze v  1. období realizace: 1. 1. 2023 – 31. 12. 2025 =&gt; celkové výdaje mohou být maximálně 1 200 000 Kč
- Projekt je zaměřen na realizaci aktivit pouze v 2. období realizace: 1. 1. 2026 – 31. 12. 2027 =&gt; celkové výdaje mohou být maximálně 800 000 Kč
- Projekt je zaměřen na realizaci aktivit v obou obdobích realizace: 1. období realizace: 1. 1. 2023 – 31. 12. 2025 i 2. období realizace: 1. 1. 2026 – 31. 12. 2027 =&gt; je třeba výdaje rozdělit mezi první a druhé období tak, by byly stále splněny podmínky: 1. období realizace: 1. 1. 2023 – 31. 12. 2025 =&gt; celkové výdaje mohou být maximálně 1 200 000 Kč a 2. období realizace: 1. 1. 2026 – 31. 12. 2027 =&gt; celkové výdaje mohou být maximálně 800 000 Kč.</t>
  </si>
  <si>
    <t>Paušál (40 %) z  přímých nákladů projektu</t>
  </si>
  <si>
    <t>Definujte cíl nebo cíle vašeho projektu. Cíl musí být měřitelný s vazbou na podporované aktivity. Ideálně nastavené cíle jsou: specifické, měřitelné, dosažitelné, realistické a časově sledovatelné.
Text vepište v rozsahu do max. 1000 znaků.</t>
  </si>
  <si>
    <t>Uveďte náhradní řešení pro případ, kdy nebude moci být aktivita realizována, např. zčásti nebo zcela nebo dojde k jejímu časovému zpoždění.
Max. rozsah 2000 znaků.</t>
  </si>
  <si>
    <t>Vypište cílovou hodnotu indikátoru a stručně vysvětlete, jakým způsobem byla hodnota indikátoru stanovena. Hodnota indikátoru vyjadřuje celkový počet účastníků (zaměstnanců, osob z cílových skupin apod.), kteří v rámci projektu získali jakoukoliv formu podpory, bez ohledu na počet poskytnutých podpor. Každý podpořený účastník se v rámci projektu započítává pouze jednou bez ohledu na to, kolik podpor obdržel. Podpora je jakákoliv aktivita financovaná z rozpočtu projektu, ze které mají cílové skupiny prospěch, podpora může mít formu např. vzdělávacího kurzu, odborné konzultace, poradenství, apod. Za účastníka je považována pouze osoba, která má z projektu přímý prospěch, účastní se činností realizovaných v rámci projektu pro cílové skupiny a rozsah jejího zapojení do projektu překročí tzv. bagatelní podporu. Bagatelní podpora je stanovení limitu, který říká, že účastníkem z hlediska indikátorů, je pouze osoba, která: a) získala v daném projektu podporu v rozsahu minimálně 40 hodin (bez ohledu na počet dílčích podpor, tj. počet dílčích zapojení do projektu) a zároveň za b) alespoň 20 hodin z podpory, kterou osoba v daném projektu získala, nemá charakter elektronického vzdělávání. Pro výpočet limitu bagatelní podpory se rozumí „hodinou“ hodina v délce 60 minut.
Max. rozsah 1000 znaků.</t>
  </si>
  <si>
    <t>Vypište cílovou hodnotu indikátoru a stručně vysvětlete, jakým způsobem byla hodnota indikátoru stanovena. Hodnota indikátoru vyjadřuje celkový počet osob, které využijí podpořenou službu během trvání projektu (osoby z cílových skupin). Každá osoba je uvedená pouze jednou, bez ohledu na to, kolik služeb využila. Osoby uvedené v tomto indikátoru nejsou účastníky, neboť jejich účast v projektu  nedosahuje bagatelní podpory. Bagatelní podpora je stanovení limitu, který říká, že účastníkem z hlediska indikátorů, je pouze osoba, která: a) získala v daném projektu podporu v rozsahu minimálně 40 hodin (bez ohledu na počet dílčích podpor, tj. počet dílčích zapojení do projektu) a zároveň za b) alespoň 20 hodin z podpory, kterou osoba v daném projektu získala, nemá charakter elektronického vzdělávání. Pro výpočet limitu bagatelní podpory se rozumí „hodinou“ hodina v délce 60 minut.
Max. rozsah 1000 znaků.</t>
  </si>
  <si>
    <t>Vypište cílovou hodnotu indikátoru a stručně vysvětlete, jakým způsobem byla hodnota indikátoru stanovena. Hodnota indikátoru vyjadřuje kapacitu služby. "Kapacita" je maximální počet osob, které může podpořená služba v danou chvíli obsloužit. Toto číslo bývá omezeno velikostí personálu či fyzickým místem. 
Max. rozsah 1000 znaků.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</si>
</sst>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Kč&quot;_-;\-* #,##0.00\ &quot;Kč&quot;_-;_-* &quot;-&quot;??\ &quot;Kč&quot;_-;_-@_-"/>
    <numFmt numFmtId="164" formatCode="#,##0.00\ &quot;Kč&quot;"/>
  </numFmts>
  <fonts count="11" x14ac:knownFonts="1">
    <font>
      <sz val="11"/>
      <color theme="1"/>
      <name val="Calibri"/>
      <family val="2"/>
      <scheme val="minor"/>
    </font>
    <font>
      <sz val="11"/>
      <color theme="1"/>
      <name val="Calibri"/>
      <family val="2"/>
      <charset val="238"/>
      <scheme val="minor"/>
    </font>
    <font>
      <b/>
      <sz val="11"/>
      <color theme="1"/>
      <name val="Calibri"/>
      <family val="2"/>
      <charset val="238"/>
      <scheme val="minor"/>
    </font>
    <font>
      <b/>
      <sz val="14"/>
      <color theme="1"/>
      <name val="Calibri"/>
      <family val="2"/>
      <charset val="238"/>
      <scheme val="minor"/>
    </font>
    <font>
      <b/>
      <sz val="14"/>
      <color rgb="FFC00000"/>
      <name val="Calibri"/>
      <family val="2"/>
      <charset val="238"/>
      <scheme val="minor"/>
    </font>
    <font>
      <b/>
      <sz val="18"/>
      <color theme="1"/>
      <name val="Calibri"/>
      <family val="2"/>
      <charset val="238"/>
      <scheme val="minor"/>
    </font>
    <font>
      <sz val="11"/>
      <color theme="1"/>
      <name val="Calibri"/>
      <family val="2"/>
      <scheme val="minor"/>
    </font>
    <font>
      <sz val="8"/>
      <color theme="1"/>
      <name val="Calibri"/>
      <family val="2"/>
      <charset val="238"/>
      <scheme val="minor"/>
    </font>
    <font>
      <i/>
      <sz val="8"/>
      <color theme="1"/>
      <name val="Calibri"/>
      <family val="2"/>
      <charset val="238"/>
      <scheme val="minor"/>
    </font>
    <font>
      <b/>
      <sz val="12"/>
      <color theme="1"/>
      <name val="Calibri"/>
      <family val="2"/>
      <charset val="238"/>
      <scheme val="minor"/>
    </font>
    <font>
      <b/>
      <i/>
      <sz val="12"/>
      <color theme="1"/>
      <name val="Calibri"/>
      <family val="2"/>
      <charset val="238"/>
      <scheme val="minor"/>
    </font>
  </fonts>
  <fills count="9">
    <fill>
      <patternFill patternType="none"/>
    </fill>
    <fill>
      <patternFill patternType="gray125"/>
    </fill>
    <fill>
      <patternFill patternType="solid">
        <fgColor theme="9" tint="0.39997558519241921"/>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rgb="FFC6E0B4"/>
        <bgColor indexed="64"/>
      </patternFill>
    </fill>
    <fill>
      <patternFill patternType="solid">
        <fgColor theme="7" tint="0.59999389629810485"/>
        <bgColor indexed="64"/>
      </patternFill>
    </fill>
    <fill>
      <patternFill patternType="solid">
        <fgColor rgb="FFFAFBD5"/>
        <bgColor indexed="64"/>
      </patternFill>
    </fill>
    <fill>
      <patternFill patternType="solid">
        <fgColor theme="4"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s>
  <cellStyleXfs count="2">
    <xf numFmtId="0" fontId="0" fillId="0" borderId="0"/>
    <xf numFmtId="44" fontId="6" fillId="0" borderId="0" applyFont="0" applyFill="0" applyBorder="0" applyAlignment="0" applyProtection="0"/>
  </cellStyleXfs>
  <cellXfs count="72">
    <xf numFmtId="0" fontId="0" fillId="0" borderId="0" xfId="0"/>
    <xf numFmtId="0" fontId="2" fillId="0" borderId="0" xfId="0" applyFont="1"/>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16" fontId="0" fillId="0" borderId="0" xfId="0" applyNumberFormat="1" applyAlignment="1">
      <alignment horizontal="left" vertical="center"/>
    </xf>
    <xf numFmtId="16" fontId="0" fillId="0" borderId="0" xfId="0" applyNumberFormat="1" applyAlignment="1">
      <alignment horizontal="left" vertical="center" wrapText="1"/>
    </xf>
    <xf numFmtId="0" fontId="2" fillId="3" borderId="1" xfId="0" applyFont="1" applyFill="1" applyBorder="1" applyAlignment="1">
      <alignment horizontal="center" vertical="center" wrapText="1"/>
    </xf>
    <xf numFmtId="0" fontId="0" fillId="0" borderId="0" xfId="0" applyAlignment="1">
      <alignment wrapText="1"/>
    </xf>
    <xf numFmtId="0" fontId="0" fillId="0" borderId="0" xfId="0" applyAlignment="1">
      <alignment vertical="center" wrapText="1"/>
    </xf>
    <xf numFmtId="0" fontId="0" fillId="0" borderId="0" xfId="0" applyFill="1" applyAlignment="1">
      <alignment vertical="center"/>
    </xf>
    <xf numFmtId="0" fontId="2" fillId="5" borderId="1" xfId="0" applyFont="1" applyFill="1" applyBorder="1" applyAlignment="1">
      <alignment horizontal="center" vertical="center"/>
    </xf>
    <xf numFmtId="0" fontId="5" fillId="6" borderId="1" xfId="0" applyFont="1" applyFill="1" applyBorder="1" applyAlignment="1">
      <alignment horizontal="center" vertical="center" wrapText="1"/>
    </xf>
    <xf numFmtId="0" fontId="9" fillId="8" borderId="3" xfId="0" applyFont="1" applyFill="1" applyBorder="1" applyAlignment="1">
      <alignment horizontal="center" vertical="center" wrapText="1"/>
    </xf>
    <xf numFmtId="44" fontId="9" fillId="8" borderId="3" xfId="1" applyFont="1" applyFill="1" applyBorder="1" applyAlignment="1">
      <alignment horizontal="center" vertical="center" wrapText="1"/>
    </xf>
    <xf numFmtId="0" fontId="0" fillId="0" borderId="0" xfId="0" applyAlignment="1">
      <alignment horizontal="center"/>
    </xf>
    <xf numFmtId="0" fontId="4" fillId="2" borderId="3" xfId="0" applyFont="1" applyFill="1" applyBorder="1" applyAlignment="1">
      <alignment vertical="center" wrapText="1"/>
    </xf>
    <xf numFmtId="0" fontId="3" fillId="2" borderId="3" xfId="0" applyFont="1" applyFill="1" applyBorder="1" applyAlignment="1">
      <alignment vertical="center" wrapText="1"/>
    </xf>
    <xf numFmtId="0" fontId="9" fillId="6" borderId="1" xfId="0" applyFont="1" applyFill="1" applyBorder="1" applyAlignment="1">
      <alignment horizontal="center" vertical="center" wrapText="1"/>
    </xf>
    <xf numFmtId="0" fontId="4" fillId="2" borderId="1" xfId="0" applyFont="1" applyFill="1" applyBorder="1" applyAlignment="1">
      <alignment vertical="center" wrapText="1"/>
    </xf>
    <xf numFmtId="0" fontId="3" fillId="2" borderId="1" xfId="0" applyFont="1" applyFill="1" applyBorder="1" applyAlignment="1">
      <alignment vertical="center"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4" xfId="0" applyFill="1" applyBorder="1" applyAlignment="1">
      <alignment horizontal="left" vertical="top" wrapText="1"/>
    </xf>
    <xf numFmtId="0" fontId="9" fillId="8" borderId="1" xfId="0" applyFont="1" applyFill="1" applyBorder="1" applyAlignment="1">
      <alignment vertical="center" wrapText="1"/>
    </xf>
    <xf numFmtId="0" fontId="0" fillId="0" borderId="0" xfId="0" applyAlignment="1">
      <alignment vertical="center"/>
    </xf>
    <xf numFmtId="0" fontId="2" fillId="5" borderId="1" xfId="0" applyFont="1" applyFill="1" applyBorder="1" applyAlignment="1">
      <alignment horizontal="center" vertical="center" wrapText="1"/>
    </xf>
    <xf numFmtId="164" fontId="0" fillId="0" borderId="1" xfId="0" applyNumberFormat="1" applyBorder="1" applyAlignment="1" applyProtection="1">
      <alignment vertical="center" wrapText="1"/>
      <protection hidden="1"/>
    </xf>
    <xf numFmtId="0" fontId="2" fillId="0" borderId="1" xfId="0" applyFont="1" applyBorder="1" applyAlignment="1" applyProtection="1">
      <alignment vertical="center" wrapText="1"/>
      <protection hidden="1"/>
    </xf>
    <xf numFmtId="164" fontId="0" fillId="7" borderId="1" xfId="0" applyNumberFormat="1" applyFill="1" applyBorder="1" applyAlignment="1" applyProtection="1">
      <alignment horizontal="center" vertical="center"/>
      <protection hidden="1"/>
    </xf>
    <xf numFmtId="0" fontId="4" fillId="2" borderId="1" xfId="0" applyFont="1" applyFill="1" applyBorder="1" applyAlignment="1" applyProtection="1">
      <alignment vertical="center" wrapText="1"/>
      <protection hidden="1"/>
    </xf>
    <xf numFmtId="164" fontId="3" fillId="2" borderId="3" xfId="0" applyNumberFormat="1" applyFont="1" applyFill="1" applyBorder="1" applyAlignment="1" applyProtection="1">
      <alignment vertical="center" wrapText="1"/>
      <protection hidden="1"/>
    </xf>
    <xf numFmtId="164" fontId="3" fillId="2" borderId="1" xfId="0" applyNumberFormat="1" applyFont="1" applyFill="1" applyBorder="1" applyAlignment="1" applyProtection="1">
      <alignment vertical="center" wrapText="1"/>
      <protection hidden="1"/>
    </xf>
    <xf numFmtId="0" fontId="0" fillId="0" borderId="0" xfId="0" applyProtection="1">
      <protection hidden="1"/>
    </xf>
    <xf numFmtId="0" fontId="0" fillId="0" borderId="0" xfId="0" applyAlignment="1" applyProtection="1">
      <alignment vertical="center"/>
      <protection hidden="1"/>
    </xf>
    <xf numFmtId="0" fontId="4" fillId="2" borderId="1"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0" fillId="0" borderId="1" xfId="0" applyBorder="1" applyAlignment="1">
      <alignment vertical="center"/>
    </xf>
    <xf numFmtId="0" fontId="0" fillId="0" borderId="1" xfId="0" applyBorder="1" applyAlignment="1" applyProtection="1">
      <alignment horizontal="left" vertical="center" wrapText="1"/>
      <protection locked="0"/>
    </xf>
    <xf numFmtId="0" fontId="0" fillId="0" borderId="1" xfId="0" applyBorder="1" applyAlignment="1" applyProtection="1">
      <alignment horizontal="left" vertical="top" wrapText="1"/>
      <protection locked="0"/>
    </xf>
    <xf numFmtId="0" fontId="0" fillId="0" borderId="1" xfId="0" applyBorder="1" applyAlignment="1" applyProtection="1">
      <alignment horizontal="center" vertical="center" wrapText="1"/>
      <protection locked="0"/>
    </xf>
    <xf numFmtId="0" fontId="0" fillId="0" borderId="1" xfId="0" applyBorder="1" applyAlignment="1" applyProtection="1">
      <alignment horizontal="center" vertical="center"/>
      <protection locked="0"/>
    </xf>
    <xf numFmtId="0" fontId="0" fillId="3" borderId="1" xfId="0" applyFill="1" applyBorder="1" applyAlignment="1" applyProtection="1">
      <alignment horizontal="left" vertical="center" wrapText="1"/>
      <protection locked="0"/>
    </xf>
    <xf numFmtId="0" fontId="0" fillId="0" borderId="1" xfId="0" applyFill="1" applyBorder="1" applyAlignment="1" applyProtection="1">
      <alignment horizontal="left" vertical="top" wrapText="1"/>
      <protection locked="0"/>
    </xf>
    <xf numFmtId="0" fontId="0" fillId="0" borderId="1" xfId="0" applyFill="1" applyBorder="1" applyAlignment="1" applyProtection="1">
      <alignment horizontal="left" vertical="center" wrapText="1"/>
      <protection locked="0"/>
    </xf>
    <xf numFmtId="0" fontId="2" fillId="0" borderId="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center" vertical="center" wrapText="1"/>
      <protection locked="0"/>
    </xf>
    <xf numFmtId="0" fontId="0" fillId="7" borderId="1" xfId="0" applyFill="1" applyBorder="1" applyAlignment="1">
      <alignment horizontal="left" vertical="top" wrapText="1"/>
    </xf>
    <xf numFmtId="0" fontId="4"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0" fillId="7" borderId="3" xfId="0" applyFill="1" applyBorder="1" applyAlignment="1">
      <alignment horizontal="left" vertical="top" wrapText="1"/>
    </xf>
    <xf numFmtId="0" fontId="0" fillId="7" borderId="2" xfId="0" applyFill="1" applyBorder="1" applyAlignment="1">
      <alignment horizontal="left" vertical="top" wrapText="1"/>
    </xf>
    <xf numFmtId="0" fontId="0" fillId="7" borderId="4" xfId="0" applyFill="1" applyBorder="1" applyAlignment="1">
      <alignment horizontal="left" vertical="top" wrapText="1"/>
    </xf>
    <xf numFmtId="0" fontId="2"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3"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0" fillId="7" borderId="1" xfId="0" applyFill="1" applyBorder="1" applyAlignment="1">
      <alignment horizontal="left" vertical="top"/>
    </xf>
    <xf numFmtId="0" fontId="4" fillId="2" borderId="6"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cellXfs>
  <cellStyles count="2">
    <cellStyle name="Měna" xfId="1" builtinId="4"/>
    <cellStyle name="Normální" xfId="0" builtinId="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AFBD5"/>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7"/>
  <sheetViews>
    <sheetView tabSelected="1" topLeftCell="A37" zoomScaleNormal="100" workbookViewId="0">
      <selection activeCell="B55" sqref="B55"/>
    </sheetView>
  </sheetViews>
  <sheetFormatPr defaultRowHeight="14.4" x14ac:dyDescent="0.3"/>
  <cols>
    <col min="1" max="1" width="13.88671875" bestFit="1" customWidth="1"/>
    <col min="2" max="2" width="84.33203125" style="12" customWidth="1"/>
    <col min="3" max="3" width="11.21875" style="12" bestFit="1" customWidth="1"/>
    <col min="4" max="4" width="81.109375" style="14" customWidth="1"/>
  </cols>
  <sheetData>
    <row r="1" spans="1:4" ht="25.2" customHeight="1" x14ac:dyDescent="0.3"/>
    <row r="2" spans="1:4" ht="62.4" customHeight="1" x14ac:dyDescent="0.3">
      <c r="A2" s="53" t="s">
        <v>0</v>
      </c>
      <c r="B2" s="54"/>
      <c r="D2" s="16" t="s">
        <v>13</v>
      </c>
    </row>
    <row r="3" spans="1:4" ht="26.4" customHeight="1" x14ac:dyDescent="0.3">
      <c r="A3" s="5" t="s">
        <v>6</v>
      </c>
      <c r="B3" s="30" t="s">
        <v>110</v>
      </c>
      <c r="D3" s="15" t="s">
        <v>110</v>
      </c>
    </row>
    <row r="4" spans="1:4" ht="56.4" customHeight="1" x14ac:dyDescent="0.3">
      <c r="A4" s="4" t="s">
        <v>1</v>
      </c>
      <c r="B4" s="46"/>
      <c r="D4" s="25" t="s">
        <v>111</v>
      </c>
    </row>
    <row r="5" spans="1:4" ht="33.6" customHeight="1" x14ac:dyDescent="0.3">
      <c r="A5" s="4" t="s">
        <v>2</v>
      </c>
      <c r="B5" s="46"/>
      <c r="D5" s="26" t="s">
        <v>14</v>
      </c>
    </row>
    <row r="6" spans="1:4" ht="64.2" customHeight="1" x14ac:dyDescent="0.3">
      <c r="A6" s="11" t="s">
        <v>3</v>
      </c>
      <c r="B6" s="46"/>
      <c r="D6" s="25" t="s">
        <v>15</v>
      </c>
    </row>
    <row r="7" spans="1:4" ht="79.2" customHeight="1" x14ac:dyDescent="0.3">
      <c r="A7" s="11" t="s">
        <v>4</v>
      </c>
      <c r="B7" s="46"/>
      <c r="D7" s="25" t="s">
        <v>16</v>
      </c>
    </row>
    <row r="8" spans="1:4" ht="33" customHeight="1" x14ac:dyDescent="0.3">
      <c r="A8" s="5" t="s">
        <v>5</v>
      </c>
      <c r="B8" s="6" t="s">
        <v>45</v>
      </c>
      <c r="D8" s="5" t="s">
        <v>45</v>
      </c>
    </row>
    <row r="9" spans="1:4" ht="79.8" customHeight="1" x14ac:dyDescent="0.3">
      <c r="A9" s="11" t="s">
        <v>58</v>
      </c>
      <c r="B9" s="46"/>
      <c r="D9" s="25" t="s">
        <v>62</v>
      </c>
    </row>
    <row r="10" spans="1:4" ht="29.4" customHeight="1" x14ac:dyDescent="0.3">
      <c r="A10" s="5" t="s">
        <v>47</v>
      </c>
      <c r="B10" s="6" t="s">
        <v>8</v>
      </c>
      <c r="D10" s="5" t="s">
        <v>8</v>
      </c>
    </row>
    <row r="11" spans="1:4" ht="210" customHeight="1" x14ac:dyDescent="0.3">
      <c r="A11" s="3" t="s">
        <v>7</v>
      </c>
      <c r="B11" s="47"/>
      <c r="D11" s="25" t="s">
        <v>17</v>
      </c>
    </row>
    <row r="12" spans="1:4" ht="28.2" customHeight="1" x14ac:dyDescent="0.3">
      <c r="A12" s="5" t="s">
        <v>46</v>
      </c>
      <c r="B12" s="6" t="s">
        <v>9</v>
      </c>
      <c r="D12" s="5" t="s">
        <v>9</v>
      </c>
    </row>
    <row r="13" spans="1:4" ht="211.2" customHeight="1" x14ac:dyDescent="0.3">
      <c r="A13" s="3" t="s">
        <v>10</v>
      </c>
      <c r="B13" s="47"/>
      <c r="D13" s="25" t="s">
        <v>143</v>
      </c>
    </row>
    <row r="14" spans="1:4" ht="28.2" customHeight="1" x14ac:dyDescent="0.3">
      <c r="A14" s="5" t="s">
        <v>48</v>
      </c>
      <c r="B14" s="6" t="s">
        <v>49</v>
      </c>
      <c r="D14" s="5" t="s">
        <v>49</v>
      </c>
    </row>
    <row r="15" spans="1:4" ht="88.8" customHeight="1" x14ac:dyDescent="0.3">
      <c r="A15" s="3" t="s">
        <v>50</v>
      </c>
      <c r="B15" s="48"/>
      <c r="D15" s="25" t="s">
        <v>63</v>
      </c>
    </row>
    <row r="16" spans="1:4" ht="30.6" customHeight="1" x14ac:dyDescent="0.3">
      <c r="A16" s="5" t="s">
        <v>70</v>
      </c>
      <c r="B16" s="6" t="s">
        <v>71</v>
      </c>
      <c r="D16" s="5" t="s">
        <v>71</v>
      </c>
    </row>
    <row r="17" spans="1:4" ht="88.8" customHeight="1" x14ac:dyDescent="0.3">
      <c r="A17" s="3" t="s">
        <v>72</v>
      </c>
      <c r="B17" s="47"/>
      <c r="D17" s="25" t="s">
        <v>115</v>
      </c>
    </row>
    <row r="18" spans="1:4" ht="28.8" x14ac:dyDescent="0.3">
      <c r="A18" s="5" t="s">
        <v>43</v>
      </c>
      <c r="B18" s="6" t="s">
        <v>11</v>
      </c>
      <c r="D18" s="6" t="s">
        <v>11</v>
      </c>
    </row>
    <row r="19" spans="1:4" ht="21.6" customHeight="1" x14ac:dyDescent="0.3">
      <c r="A19" s="55" t="s">
        <v>12</v>
      </c>
      <c r="B19" s="49"/>
      <c r="D19" s="58" t="s">
        <v>112</v>
      </c>
    </row>
    <row r="20" spans="1:4" ht="21.6" customHeight="1" x14ac:dyDescent="0.3">
      <c r="A20" s="56"/>
      <c r="B20" s="49"/>
      <c r="D20" s="59"/>
    </row>
    <row r="21" spans="1:4" ht="21.6" customHeight="1" x14ac:dyDescent="0.3">
      <c r="A21" s="56"/>
      <c r="B21" s="49"/>
      <c r="D21" s="59"/>
    </row>
    <row r="22" spans="1:4" ht="21.6" customHeight="1" x14ac:dyDescent="0.3">
      <c r="A22" s="56"/>
      <c r="B22" s="49"/>
      <c r="D22" s="59"/>
    </row>
    <row r="23" spans="1:4" ht="21.6" customHeight="1" x14ac:dyDescent="0.3">
      <c r="A23" s="56"/>
      <c r="B23" s="49"/>
      <c r="D23" s="59"/>
    </row>
    <row r="24" spans="1:4" ht="21.6" customHeight="1" x14ac:dyDescent="0.3">
      <c r="A24" s="56"/>
      <c r="B24" s="49"/>
      <c r="D24" s="59"/>
    </row>
    <row r="25" spans="1:4" ht="21.6" customHeight="1" x14ac:dyDescent="0.3">
      <c r="A25" s="56"/>
      <c r="B25" s="49"/>
      <c r="D25" s="59"/>
    </row>
    <row r="26" spans="1:4" ht="21.6" customHeight="1" x14ac:dyDescent="0.3">
      <c r="A26" s="56"/>
      <c r="B26" s="49"/>
      <c r="D26" s="59"/>
    </row>
    <row r="27" spans="1:4" ht="21.6" customHeight="1" x14ac:dyDescent="0.3">
      <c r="A27" s="56"/>
      <c r="B27" s="49"/>
      <c r="D27" s="59"/>
    </row>
    <row r="28" spans="1:4" ht="21.6" customHeight="1" x14ac:dyDescent="0.3">
      <c r="A28" s="57"/>
      <c r="B28" s="49"/>
      <c r="D28" s="60"/>
    </row>
    <row r="29" spans="1:4" ht="400.05" customHeight="1" x14ac:dyDescent="0.3">
      <c r="A29" s="2" t="s">
        <v>54</v>
      </c>
      <c r="B29" s="43"/>
      <c r="D29" s="27" t="s">
        <v>116</v>
      </c>
    </row>
    <row r="30" spans="1:4" ht="300" customHeight="1" x14ac:dyDescent="0.3">
      <c r="A30" s="2" t="s">
        <v>41</v>
      </c>
      <c r="B30" s="43"/>
      <c r="D30" s="25" t="s">
        <v>64</v>
      </c>
    </row>
    <row r="31" spans="1:4" ht="229.95" customHeight="1" x14ac:dyDescent="0.3">
      <c r="A31" s="2" t="s">
        <v>18</v>
      </c>
      <c r="B31" s="43"/>
      <c r="D31" s="25" t="s">
        <v>65</v>
      </c>
    </row>
    <row r="32" spans="1:4" ht="229.95" customHeight="1" x14ac:dyDescent="0.3">
      <c r="A32" s="2" t="s">
        <v>19</v>
      </c>
      <c r="B32" s="43"/>
      <c r="D32" s="25" t="s">
        <v>66</v>
      </c>
    </row>
    <row r="33" spans="1:4" ht="229.95" customHeight="1" x14ac:dyDescent="0.3">
      <c r="A33" s="2" t="s">
        <v>20</v>
      </c>
      <c r="B33" s="43"/>
      <c r="D33" s="25" t="s">
        <v>67</v>
      </c>
    </row>
    <row r="34" spans="1:4" ht="250.05" customHeight="1" x14ac:dyDescent="0.3">
      <c r="A34" s="3" t="s">
        <v>21</v>
      </c>
      <c r="B34" s="43"/>
      <c r="D34" s="25" t="s">
        <v>117</v>
      </c>
    </row>
    <row r="35" spans="1:4" ht="27.6" customHeight="1" x14ac:dyDescent="0.3">
      <c r="A35" s="5" t="s">
        <v>56</v>
      </c>
      <c r="B35" s="6" t="s">
        <v>114</v>
      </c>
      <c r="D35" s="6" t="s">
        <v>114</v>
      </c>
    </row>
    <row r="36" spans="1:4" ht="63" customHeight="1" x14ac:dyDescent="0.3">
      <c r="A36" s="61" t="s">
        <v>22</v>
      </c>
      <c r="B36" s="50"/>
      <c r="D36" s="58" t="s">
        <v>113</v>
      </c>
    </row>
    <row r="37" spans="1:4" ht="63" customHeight="1" x14ac:dyDescent="0.3">
      <c r="A37" s="62"/>
      <c r="B37" s="50"/>
      <c r="D37" s="59"/>
    </row>
    <row r="38" spans="1:4" ht="63" customHeight="1" x14ac:dyDescent="0.3">
      <c r="A38" s="62"/>
      <c r="B38" s="50"/>
      <c r="D38" s="59"/>
    </row>
    <row r="39" spans="1:4" ht="63" customHeight="1" x14ac:dyDescent="0.3">
      <c r="A39" s="62"/>
      <c r="B39" s="50"/>
      <c r="D39" s="59"/>
    </row>
    <row r="40" spans="1:4" ht="63" customHeight="1" x14ac:dyDescent="0.3">
      <c r="A40" s="62"/>
      <c r="B40" s="51"/>
      <c r="D40" s="59"/>
    </row>
    <row r="41" spans="1:4" ht="63" customHeight="1" x14ac:dyDescent="0.3">
      <c r="A41" s="63"/>
      <c r="B41" s="51"/>
      <c r="D41" s="60"/>
    </row>
    <row r="42" spans="1:4" ht="400.05" customHeight="1" x14ac:dyDescent="0.3">
      <c r="A42" s="3" t="s">
        <v>55</v>
      </c>
      <c r="B42" s="43"/>
      <c r="D42" s="25" t="s">
        <v>69</v>
      </c>
    </row>
    <row r="43" spans="1:4" ht="316.2" customHeight="1" x14ac:dyDescent="0.3">
      <c r="A43" s="3" t="s">
        <v>42</v>
      </c>
      <c r="B43" s="43"/>
      <c r="D43" s="25" t="s">
        <v>144</v>
      </c>
    </row>
    <row r="44" spans="1:4" ht="39.6" customHeight="1" x14ac:dyDescent="0.3">
      <c r="A44" s="5" t="s">
        <v>57</v>
      </c>
      <c r="B44" s="6" t="s">
        <v>44</v>
      </c>
      <c r="D44" s="6" t="s">
        <v>44</v>
      </c>
    </row>
    <row r="45" spans="1:4" ht="225" customHeight="1" x14ac:dyDescent="0.3">
      <c r="A45" s="3" t="s">
        <v>59</v>
      </c>
      <c r="B45" s="43"/>
      <c r="D45" s="25" t="s">
        <v>145</v>
      </c>
    </row>
    <row r="46" spans="1:4" ht="225" customHeight="1" x14ac:dyDescent="0.3">
      <c r="A46" s="3" t="s">
        <v>60</v>
      </c>
      <c r="B46" s="43"/>
      <c r="D46" s="25" t="s">
        <v>146</v>
      </c>
    </row>
    <row r="47" spans="1:4" ht="225" customHeight="1" x14ac:dyDescent="0.3">
      <c r="A47" s="3" t="s">
        <v>61</v>
      </c>
      <c r="B47" s="43"/>
      <c r="D47" s="25" t="s">
        <v>147</v>
      </c>
    </row>
    <row r="48" spans="1:4" ht="23.4" customHeight="1" x14ac:dyDescent="0.3">
      <c r="A48" s="5" t="s">
        <v>73</v>
      </c>
      <c r="B48" s="6" t="s">
        <v>23</v>
      </c>
      <c r="C48" s="22" t="s">
        <v>105</v>
      </c>
      <c r="D48" s="6" t="s">
        <v>23</v>
      </c>
    </row>
    <row r="49" spans="1:4" ht="62.4" customHeight="1" x14ac:dyDescent="0.3">
      <c r="A49" s="3" t="s">
        <v>124</v>
      </c>
      <c r="B49" s="31">
        <f>SUM('Rozpočet projektu'!F3:F12)</f>
        <v>0</v>
      </c>
      <c r="C49" s="32" t="str">
        <f>IF(B49=0,"",IF(B49&lt;1,'vstupní data'!F4,""))</f>
        <v/>
      </c>
      <c r="D49" s="52" t="s">
        <v>141</v>
      </c>
    </row>
    <row r="50" spans="1:4" ht="62.4" customHeight="1" x14ac:dyDescent="0.3">
      <c r="A50" s="3" t="s">
        <v>125</v>
      </c>
      <c r="B50" s="31">
        <f>SUM('Rozpočet projektu'!F14:F33)</f>
        <v>0</v>
      </c>
      <c r="C50" s="32" t="str">
        <f>IF(B49=0,"",IF(B50&lt;&gt;'Rozpočet projektu'!F35,'vstupní data'!F4,""))</f>
        <v/>
      </c>
      <c r="D50" s="52"/>
    </row>
    <row r="51" spans="1:4" ht="62.4" customHeight="1" x14ac:dyDescent="0.3">
      <c r="A51" s="3" t="s">
        <v>109</v>
      </c>
      <c r="B51" s="31">
        <f>SUM(B49:B50)</f>
        <v>0</v>
      </c>
      <c r="C51" s="32" t="str">
        <f>IF(B51=0,"",IF(B51=B54+B57,"",'vstupní data'!F4))</f>
        <v/>
      </c>
      <c r="D51" s="52"/>
    </row>
    <row r="52" spans="1:4" ht="72" x14ac:dyDescent="0.3">
      <c r="A52" s="3" t="s">
        <v>126</v>
      </c>
      <c r="B52" s="31">
        <f>SUMIFS('Rozpočet projektu'!F3:F12,'Rozpočet projektu'!C3:C12,'vstupní data'!E2)</f>
        <v>0</v>
      </c>
      <c r="C52" s="32" t="str">
        <f>IF(B51=0,"",IF(B51=(SUM('Rozpočet projektu'!D36:E39)),"",'vstupní data'!F4))</f>
        <v/>
      </c>
      <c r="D52" s="52"/>
    </row>
    <row r="53" spans="1:4" ht="72" x14ac:dyDescent="0.3">
      <c r="A53" s="3" t="s">
        <v>127</v>
      </c>
      <c r="B53" s="31">
        <f>SUMIFS('Rozpočet projektu'!F14:F33,'Rozpočet projektu'!C14:C33,'vstupní data'!E2)</f>
        <v>0</v>
      </c>
      <c r="C53" s="32" t="str">
        <f>IF(B51=0,"",IF(('Rozpočet projektu'!D36+'Rozpočet projektu'!D38)&lt;=1200000,"",'vstupní data'!F4))</f>
        <v/>
      </c>
      <c r="D53" s="52"/>
    </row>
    <row r="54" spans="1:4" ht="57.6" x14ac:dyDescent="0.3">
      <c r="A54" s="3" t="s">
        <v>128</v>
      </c>
      <c r="B54" s="31">
        <f>B52+B53</f>
        <v>0</v>
      </c>
      <c r="C54" s="32" t="str">
        <f>IF(B51=0,"",IF(('Rozpočet projektu'!D37+'Rozpočet projektu'!D39)&lt;=800000,"",'vstupní data'!F4))</f>
        <v/>
      </c>
      <c r="D54" s="52"/>
    </row>
    <row r="55" spans="1:4" ht="72" x14ac:dyDescent="0.3">
      <c r="A55" s="3" t="s">
        <v>129</v>
      </c>
      <c r="B55" s="31">
        <f>SUMIFS('Rozpočet projektu'!F3:F12,'Rozpočet projektu'!C3:C12,'vstupní data'!E3)</f>
        <v>0</v>
      </c>
      <c r="C55" s="32" t="str">
        <f>IF(B51=0,"",IF('Rozpočet projektu'!D38=(40*'Rozpočet projektu'!D36/100),"",'vstupní data'!F4))</f>
        <v/>
      </c>
      <c r="D55" s="52"/>
    </row>
    <row r="56" spans="1:4" ht="72" x14ac:dyDescent="0.3">
      <c r="A56" s="3" t="s">
        <v>130</v>
      </c>
      <c r="B56" s="31">
        <f>SUMIFS('Rozpočet projektu'!F14:F33,'Rozpočet projektu'!C14:C33,'vstupní data'!E3)</f>
        <v>0</v>
      </c>
      <c r="C56" s="32" t="str">
        <f>IF(B51=0,"",IF('Rozpočet projektu'!D39=(40*'Rozpočet projektu'!D37/100),"",'vstupní data'!F4))</f>
        <v/>
      </c>
      <c r="D56" s="52"/>
    </row>
    <row r="57" spans="1:4" ht="57.6" x14ac:dyDescent="0.3">
      <c r="A57" s="3" t="s">
        <v>131</v>
      </c>
      <c r="B57" s="31">
        <f>B55+B56</f>
        <v>0</v>
      </c>
      <c r="C57" s="32"/>
      <c r="D57" s="52"/>
    </row>
  </sheetData>
  <sheetProtection algorithmName="SHA-512" hashValue="xlUulxc09K/mJ5S9TbFaRdXAZ3ca+ONLGqQ68pFCH4mmfT5Je+Lc/RCmPrvPjCeOHNGgp4s7ObjnbINF71HFig==" saltValue="iXrdhVQYwDTC5mW6TkBcKA==" spinCount="100000" sheet="1" objects="1" scenarios="1"/>
  <mergeCells count="6">
    <mergeCell ref="D49:D57"/>
    <mergeCell ref="A2:B2"/>
    <mergeCell ref="A19:A28"/>
    <mergeCell ref="D19:D28"/>
    <mergeCell ref="A36:A41"/>
    <mergeCell ref="D36:D41"/>
  </mergeCells>
  <conditionalFormatting sqref="C49:C51">
    <cfRule type="containsText" dxfId="6" priority="2" operator="containsText" text="Opravte rozpočet">
      <formula>NOT(ISERROR(SEARCH("Opravte rozpočet",C49)))</formula>
    </cfRule>
  </conditionalFormatting>
  <conditionalFormatting sqref="C49:C57">
    <cfRule type="containsText" dxfId="5" priority="1" operator="containsText" text="Opravte rozpočet">
      <formula>NOT(ISERROR(SEARCH("Opravte rozpočet",C49)))</formula>
    </cfRule>
  </conditionalFormatting>
  <dataValidations count="6">
    <dataValidation type="textLength" operator="lessThan" allowBlank="1" showInputMessage="1" showErrorMessage="1" error="Máte zadáno více než 1000 znaků." sqref="B47">
      <formula1>1000</formula1>
    </dataValidation>
    <dataValidation type="textLength" operator="lessThan" allowBlank="1" showInputMessage="1" showErrorMessage="1" sqref="B49">
      <formula1>1500</formula1>
    </dataValidation>
    <dataValidation type="textLength" operator="lessThan" allowBlank="1" showInputMessage="1" showErrorMessage="1" error="Máte zadáno více než 2000 znaků." sqref="B43">
      <formula1>2000</formula1>
    </dataValidation>
    <dataValidation type="textLength" operator="lessThan" allowBlank="1" showInputMessage="1" showErrorMessage="1" errorTitle="Máte zadáno více než 1000 znaků." error="Máte zadáno více než 1000 znaků." sqref="B11">
      <formula1>1000</formula1>
    </dataValidation>
    <dataValidation type="textLength" operator="lessThan" allowBlank="1" showInputMessage="1" showErrorMessage="1" error="Máte zadáno více než 1000 znaků." sqref="B13 B31 B32 B33 B34 B45 B46">
      <formula1>1000</formula1>
    </dataValidation>
    <dataValidation type="textLength" operator="lessThan" allowBlank="1" showInputMessage="1" showErrorMessage="1" error="Máte zadáno více než 2000 znaků." sqref="B29 B30 B42">
      <formula1>2000</formula1>
    </dataValidation>
  </dataValidations>
  <pageMargins left="0.25" right="0.25" top="0.75" bottom="0.75" header="0.3" footer="0.3"/>
  <pageSetup paperSize="9" orientation="portrait" r:id="rId1"/>
  <headerFooter differentFirst="1">
    <firstHeader>&amp;R&amp;G</firstHeader>
  </headerFooter>
  <legacyDrawingHF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'vstupní data'!$A$2:$A$11</xm:f>
          </x14:formula1>
          <xm:sqref>B19:B28</xm:sqref>
        </x14:dataValidation>
        <x14:dataValidation type="list" allowBlank="1" showInputMessage="1" showErrorMessage="1">
          <x14:formula1>
            <xm:f>'vstupní data'!$B$2:$B$7</xm:f>
          </x14:formula1>
          <xm:sqref>B36:B41</xm:sqref>
        </x14:dataValidation>
        <x14:dataValidation type="list" operator="lessThan" allowBlank="1" showInputMessage="1" showErrorMessage="1">
          <x14:formula1>
            <xm:f>'vstupní data'!$C$2:$C$4</xm:f>
          </x14:formula1>
          <xm:sqref>B15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topLeftCell="A31" workbookViewId="0">
      <selection activeCell="B33" sqref="B33"/>
    </sheetView>
  </sheetViews>
  <sheetFormatPr defaultRowHeight="14.4" x14ac:dyDescent="0.3"/>
  <cols>
    <col min="1" max="1" width="3" bestFit="1" customWidth="1"/>
    <col min="2" max="2" width="60.5546875" style="29" bestFit="1" customWidth="1"/>
    <col min="3" max="3" width="22.33203125" style="13" customWidth="1"/>
    <col min="4" max="4" width="30.44140625" bestFit="1" customWidth="1"/>
    <col min="5" max="5" width="19.109375" style="12" bestFit="1" customWidth="1"/>
    <col min="6" max="6" width="19" style="19" customWidth="1"/>
    <col min="7" max="7" width="58.33203125" style="12" bestFit="1" customWidth="1"/>
    <col min="9" max="9" width="107.33203125" customWidth="1"/>
  </cols>
  <sheetData>
    <row r="1" spans="1:9" ht="23.4" x14ac:dyDescent="0.3">
      <c r="B1" s="66" t="s">
        <v>74</v>
      </c>
      <c r="C1" s="66"/>
      <c r="D1" s="67"/>
      <c r="I1" s="16" t="s">
        <v>13</v>
      </c>
    </row>
    <row r="2" spans="1:9" ht="48.6" customHeight="1" x14ac:dyDescent="0.3">
      <c r="B2" s="17" t="s">
        <v>98</v>
      </c>
      <c r="C2" s="17" t="s">
        <v>49</v>
      </c>
      <c r="D2" s="17" t="s">
        <v>94</v>
      </c>
      <c r="E2" s="18" t="s">
        <v>95</v>
      </c>
      <c r="F2" s="18" t="s">
        <v>96</v>
      </c>
      <c r="G2" s="17" t="s">
        <v>97</v>
      </c>
      <c r="I2" s="20" t="s">
        <v>75</v>
      </c>
    </row>
    <row r="3" spans="1:9" ht="106.8" customHeight="1" x14ac:dyDescent="0.3">
      <c r="A3" s="41">
        <v>1</v>
      </c>
      <c r="B3" s="42"/>
      <c r="C3" s="42"/>
      <c r="D3" s="45"/>
      <c r="E3" s="44"/>
      <c r="F3" s="33">
        <f>D3*E3</f>
        <v>0</v>
      </c>
      <c r="G3" s="43"/>
      <c r="I3" s="52" t="s">
        <v>134</v>
      </c>
    </row>
    <row r="4" spans="1:9" ht="106.8" customHeight="1" x14ac:dyDescent="0.3">
      <c r="A4" s="41">
        <v>2</v>
      </c>
      <c r="B4" s="42"/>
      <c r="C4" s="42"/>
      <c r="D4" s="45"/>
      <c r="E4" s="44"/>
      <c r="F4" s="33">
        <f t="shared" ref="F4:F12" si="0">D4*E4</f>
        <v>0</v>
      </c>
      <c r="G4" s="43"/>
      <c r="I4" s="52"/>
    </row>
    <row r="5" spans="1:9" ht="106.8" customHeight="1" x14ac:dyDescent="0.3">
      <c r="A5" s="41">
        <v>3</v>
      </c>
      <c r="B5" s="42"/>
      <c r="C5" s="42"/>
      <c r="D5" s="45"/>
      <c r="E5" s="44"/>
      <c r="F5" s="33">
        <f t="shared" si="0"/>
        <v>0</v>
      </c>
      <c r="G5" s="43"/>
      <c r="I5" s="52"/>
    </row>
    <row r="6" spans="1:9" ht="106.8" customHeight="1" x14ac:dyDescent="0.3">
      <c r="A6" s="41">
        <v>4</v>
      </c>
      <c r="B6" s="42"/>
      <c r="C6" s="42"/>
      <c r="D6" s="45"/>
      <c r="E6" s="44"/>
      <c r="F6" s="33">
        <f t="shared" si="0"/>
        <v>0</v>
      </c>
      <c r="G6" s="43"/>
      <c r="I6" s="52"/>
    </row>
    <row r="7" spans="1:9" ht="106.8" customHeight="1" x14ac:dyDescent="0.3">
      <c r="A7" s="41">
        <v>5</v>
      </c>
      <c r="B7" s="42"/>
      <c r="C7" s="42"/>
      <c r="D7" s="45"/>
      <c r="E7" s="44"/>
      <c r="F7" s="33">
        <f t="shared" si="0"/>
        <v>0</v>
      </c>
      <c r="G7" s="43"/>
      <c r="I7" s="52"/>
    </row>
    <row r="8" spans="1:9" ht="106.8" customHeight="1" x14ac:dyDescent="0.3">
      <c r="A8" s="41">
        <v>6</v>
      </c>
      <c r="B8" s="42"/>
      <c r="C8" s="42"/>
      <c r="D8" s="45"/>
      <c r="E8" s="44"/>
      <c r="F8" s="33">
        <f t="shared" si="0"/>
        <v>0</v>
      </c>
      <c r="G8" s="43"/>
      <c r="I8" s="52"/>
    </row>
    <row r="9" spans="1:9" ht="106.8" customHeight="1" x14ac:dyDescent="0.3">
      <c r="A9" s="41">
        <v>7</v>
      </c>
      <c r="B9" s="42"/>
      <c r="C9" s="42"/>
      <c r="D9" s="45"/>
      <c r="E9" s="44"/>
      <c r="F9" s="33">
        <f t="shared" si="0"/>
        <v>0</v>
      </c>
      <c r="G9" s="43"/>
      <c r="I9" s="52"/>
    </row>
    <row r="10" spans="1:9" ht="106.8" customHeight="1" x14ac:dyDescent="0.3">
      <c r="A10" s="41">
        <v>8</v>
      </c>
      <c r="B10" s="42"/>
      <c r="C10" s="42"/>
      <c r="D10" s="45"/>
      <c r="E10" s="44"/>
      <c r="F10" s="33">
        <f t="shared" si="0"/>
        <v>0</v>
      </c>
      <c r="G10" s="43"/>
      <c r="I10" s="52"/>
    </row>
    <row r="11" spans="1:9" ht="106.8" customHeight="1" x14ac:dyDescent="0.3">
      <c r="A11" s="41">
        <v>9</v>
      </c>
      <c r="B11" s="42"/>
      <c r="C11" s="42"/>
      <c r="D11" s="45"/>
      <c r="E11" s="44"/>
      <c r="F11" s="33">
        <f t="shared" si="0"/>
        <v>0</v>
      </c>
      <c r="G11" s="43"/>
      <c r="I11" s="52"/>
    </row>
    <row r="12" spans="1:9" ht="106.8" customHeight="1" x14ac:dyDescent="0.3">
      <c r="A12" s="41">
        <v>10</v>
      </c>
      <c r="B12" s="42"/>
      <c r="C12" s="42"/>
      <c r="D12" s="45"/>
      <c r="E12" s="44"/>
      <c r="F12" s="33">
        <f t="shared" si="0"/>
        <v>0</v>
      </c>
      <c r="G12" s="43"/>
      <c r="I12" s="52"/>
    </row>
    <row r="13" spans="1:9" ht="31.2" x14ac:dyDescent="0.3">
      <c r="A13" s="29"/>
      <c r="B13" s="28" t="s">
        <v>99</v>
      </c>
      <c r="C13" s="17" t="s">
        <v>49</v>
      </c>
      <c r="D13" s="17" t="s">
        <v>103</v>
      </c>
      <c r="E13" s="18" t="s">
        <v>95</v>
      </c>
      <c r="F13" s="18" t="s">
        <v>96</v>
      </c>
      <c r="G13" s="17" t="s">
        <v>104</v>
      </c>
      <c r="I13" s="20" t="s">
        <v>142</v>
      </c>
    </row>
    <row r="14" spans="1:9" ht="89.4" customHeight="1" x14ac:dyDescent="0.3">
      <c r="A14" s="41">
        <v>1</v>
      </c>
      <c r="B14" s="43"/>
      <c r="C14" s="42"/>
      <c r="D14" s="45"/>
      <c r="E14" s="44"/>
      <c r="F14" s="33">
        <f>D14*E14</f>
        <v>0</v>
      </c>
      <c r="G14" s="43"/>
      <c r="I14" s="52" t="s">
        <v>135</v>
      </c>
    </row>
    <row r="15" spans="1:9" ht="89.4" customHeight="1" x14ac:dyDescent="0.3">
      <c r="A15" s="41">
        <v>2</v>
      </c>
      <c r="B15" s="43"/>
      <c r="C15" s="42"/>
      <c r="D15" s="45"/>
      <c r="E15" s="44"/>
      <c r="F15" s="33">
        <f t="shared" ref="F15:F33" si="1">D15*E15</f>
        <v>0</v>
      </c>
      <c r="G15" s="43"/>
      <c r="I15" s="68"/>
    </row>
    <row r="16" spans="1:9" ht="89.4" customHeight="1" x14ac:dyDescent="0.3">
      <c r="A16" s="41">
        <v>3</v>
      </c>
      <c r="B16" s="43"/>
      <c r="C16" s="42"/>
      <c r="D16" s="45"/>
      <c r="E16" s="44"/>
      <c r="F16" s="33">
        <f t="shared" si="1"/>
        <v>0</v>
      </c>
      <c r="G16" s="43"/>
      <c r="I16" s="68"/>
    </row>
    <row r="17" spans="1:9" ht="89.4" customHeight="1" x14ac:dyDescent="0.3">
      <c r="A17" s="41">
        <v>4</v>
      </c>
      <c r="B17" s="43"/>
      <c r="C17" s="42"/>
      <c r="D17" s="45"/>
      <c r="E17" s="44"/>
      <c r="F17" s="33">
        <f t="shared" si="1"/>
        <v>0</v>
      </c>
      <c r="G17" s="43"/>
      <c r="I17" s="68"/>
    </row>
    <row r="18" spans="1:9" ht="89.4" customHeight="1" x14ac:dyDescent="0.3">
      <c r="A18" s="41">
        <v>5</v>
      </c>
      <c r="B18" s="43"/>
      <c r="C18" s="42"/>
      <c r="D18" s="45"/>
      <c r="E18" s="44"/>
      <c r="F18" s="33">
        <f t="shared" si="1"/>
        <v>0</v>
      </c>
      <c r="G18" s="43"/>
      <c r="I18" s="68"/>
    </row>
    <row r="19" spans="1:9" ht="89.4" customHeight="1" x14ac:dyDescent="0.3">
      <c r="A19" s="41">
        <v>6</v>
      </c>
      <c r="B19" s="43"/>
      <c r="C19" s="42"/>
      <c r="D19" s="45"/>
      <c r="E19" s="44"/>
      <c r="F19" s="33">
        <f t="shared" si="1"/>
        <v>0</v>
      </c>
      <c r="G19" s="43"/>
      <c r="I19" s="68"/>
    </row>
    <row r="20" spans="1:9" ht="89.4" customHeight="1" x14ac:dyDescent="0.3">
      <c r="A20" s="41">
        <v>7</v>
      </c>
      <c r="B20" s="43"/>
      <c r="C20" s="42"/>
      <c r="D20" s="45"/>
      <c r="E20" s="44"/>
      <c r="F20" s="33">
        <f t="shared" si="1"/>
        <v>0</v>
      </c>
      <c r="G20" s="43"/>
      <c r="I20" s="68"/>
    </row>
    <row r="21" spans="1:9" ht="89.4" customHeight="1" x14ac:dyDescent="0.3">
      <c r="A21" s="41">
        <v>8</v>
      </c>
      <c r="B21" s="43"/>
      <c r="C21" s="42"/>
      <c r="D21" s="45"/>
      <c r="E21" s="44"/>
      <c r="F21" s="33">
        <f t="shared" si="1"/>
        <v>0</v>
      </c>
      <c r="G21" s="43"/>
      <c r="I21" s="68"/>
    </row>
    <row r="22" spans="1:9" ht="89.4" customHeight="1" x14ac:dyDescent="0.3">
      <c r="A22" s="41">
        <v>9</v>
      </c>
      <c r="B22" s="43"/>
      <c r="C22" s="42"/>
      <c r="D22" s="45"/>
      <c r="E22" s="44"/>
      <c r="F22" s="33">
        <f t="shared" si="1"/>
        <v>0</v>
      </c>
      <c r="G22" s="43"/>
      <c r="I22" s="68"/>
    </row>
    <row r="23" spans="1:9" ht="89.4" customHeight="1" x14ac:dyDescent="0.3">
      <c r="A23" s="41">
        <v>10</v>
      </c>
      <c r="B23" s="43"/>
      <c r="C23" s="42"/>
      <c r="D23" s="45"/>
      <c r="E23" s="44"/>
      <c r="F23" s="33">
        <f t="shared" si="1"/>
        <v>0</v>
      </c>
      <c r="G23" s="43"/>
      <c r="I23" s="68"/>
    </row>
    <row r="24" spans="1:9" ht="89.4" customHeight="1" x14ac:dyDescent="0.3">
      <c r="A24" s="41">
        <v>11</v>
      </c>
      <c r="B24" s="43"/>
      <c r="C24" s="42"/>
      <c r="D24" s="45"/>
      <c r="E24" s="44"/>
      <c r="F24" s="33">
        <f t="shared" si="1"/>
        <v>0</v>
      </c>
      <c r="G24" s="43"/>
      <c r="I24" s="68"/>
    </row>
    <row r="25" spans="1:9" ht="89.4" customHeight="1" x14ac:dyDescent="0.3">
      <c r="A25" s="41">
        <v>12</v>
      </c>
      <c r="B25" s="43"/>
      <c r="C25" s="42"/>
      <c r="D25" s="45"/>
      <c r="E25" s="44"/>
      <c r="F25" s="33">
        <f t="shared" si="1"/>
        <v>0</v>
      </c>
      <c r="G25" s="43"/>
      <c r="I25" s="68"/>
    </row>
    <row r="26" spans="1:9" ht="89.4" customHeight="1" x14ac:dyDescent="0.3">
      <c r="A26" s="41">
        <v>13</v>
      </c>
      <c r="B26" s="43"/>
      <c r="C26" s="42"/>
      <c r="D26" s="45"/>
      <c r="E26" s="44"/>
      <c r="F26" s="33">
        <f t="shared" si="1"/>
        <v>0</v>
      </c>
      <c r="G26" s="43"/>
      <c r="I26" s="68"/>
    </row>
    <row r="27" spans="1:9" ht="89.4" customHeight="1" x14ac:dyDescent="0.3">
      <c r="A27" s="41">
        <v>14</v>
      </c>
      <c r="B27" s="43"/>
      <c r="C27" s="42"/>
      <c r="D27" s="45"/>
      <c r="E27" s="44"/>
      <c r="F27" s="33">
        <f t="shared" si="1"/>
        <v>0</v>
      </c>
      <c r="G27" s="43"/>
      <c r="I27" s="68"/>
    </row>
    <row r="28" spans="1:9" ht="89.4" customHeight="1" x14ac:dyDescent="0.3">
      <c r="A28" s="41">
        <v>15</v>
      </c>
      <c r="B28" s="43"/>
      <c r="C28" s="42"/>
      <c r="D28" s="45"/>
      <c r="E28" s="44"/>
      <c r="F28" s="33">
        <f t="shared" si="1"/>
        <v>0</v>
      </c>
      <c r="G28" s="43"/>
      <c r="I28" s="68"/>
    </row>
    <row r="29" spans="1:9" ht="89.4" customHeight="1" x14ac:dyDescent="0.3">
      <c r="A29" s="41">
        <v>16</v>
      </c>
      <c r="B29" s="43"/>
      <c r="C29" s="42"/>
      <c r="D29" s="45"/>
      <c r="E29" s="44"/>
      <c r="F29" s="33">
        <f t="shared" si="1"/>
        <v>0</v>
      </c>
      <c r="G29" s="43"/>
      <c r="I29" s="68"/>
    </row>
    <row r="30" spans="1:9" ht="89.4" customHeight="1" x14ac:dyDescent="0.3">
      <c r="A30" s="41">
        <v>17</v>
      </c>
      <c r="B30" s="43"/>
      <c r="C30" s="42"/>
      <c r="D30" s="45"/>
      <c r="E30" s="44"/>
      <c r="F30" s="33">
        <f t="shared" si="1"/>
        <v>0</v>
      </c>
      <c r="G30" s="43"/>
      <c r="I30" s="68"/>
    </row>
    <row r="31" spans="1:9" ht="89.4" customHeight="1" x14ac:dyDescent="0.3">
      <c r="A31" s="41">
        <v>18</v>
      </c>
      <c r="B31" s="43"/>
      <c r="C31" s="42"/>
      <c r="D31" s="45"/>
      <c r="E31" s="44"/>
      <c r="F31" s="33">
        <f t="shared" si="1"/>
        <v>0</v>
      </c>
      <c r="G31" s="43"/>
      <c r="I31" s="68"/>
    </row>
    <row r="32" spans="1:9" ht="89.4" customHeight="1" x14ac:dyDescent="0.3">
      <c r="A32" s="41">
        <v>19</v>
      </c>
      <c r="B32" s="43"/>
      <c r="C32" s="42"/>
      <c r="D32" s="45"/>
      <c r="E32" s="44"/>
      <c r="F32" s="33">
        <f t="shared" si="1"/>
        <v>0</v>
      </c>
      <c r="G32" s="43"/>
      <c r="I32" s="68"/>
    </row>
    <row r="33" spans="1:9" ht="89.4" customHeight="1" x14ac:dyDescent="0.3">
      <c r="A33" s="41">
        <v>20</v>
      </c>
      <c r="B33" s="43"/>
      <c r="C33" s="42"/>
      <c r="D33" s="45"/>
      <c r="E33" s="44"/>
      <c r="F33" s="33">
        <f t="shared" si="1"/>
        <v>0</v>
      </c>
      <c r="G33" s="43"/>
      <c r="I33" s="68"/>
    </row>
    <row r="34" spans="1:9" ht="18" customHeight="1" x14ac:dyDescent="0.3">
      <c r="A34" s="69" t="s">
        <v>106</v>
      </c>
      <c r="B34" s="70"/>
      <c r="C34" s="70"/>
      <c r="D34" s="70"/>
      <c r="E34" s="34" t="s">
        <v>107</v>
      </c>
      <c r="F34" s="35">
        <f>SUM(F14:F33)</f>
        <v>0</v>
      </c>
      <c r="G34" s="64" t="str">
        <f>IF(F34=F35,'vstupní data'!F5,'vstupní data'!F2)</f>
        <v>OK</v>
      </c>
      <c r="H34" s="20"/>
      <c r="I34" s="21"/>
    </row>
    <row r="35" spans="1:9" ht="36" x14ac:dyDescent="0.3">
      <c r="A35" s="71"/>
      <c r="B35" s="71"/>
      <c r="C35" s="71"/>
      <c r="D35" s="71"/>
      <c r="E35" s="34" t="s">
        <v>108</v>
      </c>
      <c r="F35" s="36">
        <f>40*SUM(F3:F12)/100</f>
        <v>0</v>
      </c>
      <c r="G35" s="65"/>
      <c r="H35" s="23"/>
      <c r="I35" s="24"/>
    </row>
    <row r="36" spans="1:9" ht="72" x14ac:dyDescent="0.3">
      <c r="A36" s="37"/>
      <c r="B36" s="38"/>
      <c r="C36" s="36" t="s">
        <v>120</v>
      </c>
      <c r="D36" s="71">
        <f>SUMIFS(F3:F12,C3:C12,'vstupní data'!E2)</f>
        <v>0</v>
      </c>
      <c r="E36" s="71"/>
      <c r="F36" s="36" t="s">
        <v>132</v>
      </c>
      <c r="G36" s="39" t="str">
        <f>IF(D36+D38&lt;=1200000,'vstupní data'!F5,'vstupní data'!F3)</f>
        <v>OK</v>
      </c>
    </row>
    <row r="37" spans="1:9" ht="78" customHeight="1" x14ac:dyDescent="0.3">
      <c r="A37" s="37"/>
      <c r="B37" s="38"/>
      <c r="C37" s="36" t="s">
        <v>121</v>
      </c>
      <c r="D37" s="71">
        <f>SUMIFS(F3:F12,C3:C12,'vstupní data'!E3)</f>
        <v>0</v>
      </c>
      <c r="E37" s="71"/>
      <c r="F37" s="36" t="s">
        <v>133</v>
      </c>
      <c r="G37" s="40" t="str">
        <f>IF(D37+D39&lt;=800000,'vstupní data'!F5,'vstupní data'!F3)</f>
        <v>OK</v>
      </c>
    </row>
    <row r="38" spans="1:9" ht="54" x14ac:dyDescent="0.3">
      <c r="A38" s="37"/>
      <c r="B38" s="38"/>
      <c r="C38" s="36" t="s">
        <v>122</v>
      </c>
      <c r="D38" s="71">
        <f>SUMIFS(F14:F33,C14:C33,'vstupní data'!E2)</f>
        <v>0</v>
      </c>
      <c r="E38" s="71"/>
      <c r="F38" s="34" t="s">
        <v>118</v>
      </c>
      <c r="G38" s="39" t="str">
        <f>IF(D38=(40*D36/100),'vstupní data'!F5,'vstupní data'!F2)</f>
        <v>OK</v>
      </c>
    </row>
    <row r="39" spans="1:9" ht="67.2" customHeight="1" x14ac:dyDescent="0.3">
      <c r="A39" s="37"/>
      <c r="B39" s="38"/>
      <c r="C39" s="36" t="s">
        <v>123</v>
      </c>
      <c r="D39" s="71">
        <f>SUMIFS(F14:F33,C14:C33,'vstupní data'!E3)</f>
        <v>0</v>
      </c>
      <c r="E39" s="71"/>
      <c r="F39" s="34" t="s">
        <v>119</v>
      </c>
      <c r="G39" s="40" t="str">
        <f>IF(D39=(40*D37/100),'vstupní data'!F5,'vstupní data'!F2)</f>
        <v>OK</v>
      </c>
    </row>
  </sheetData>
  <sheetProtection algorithmName="SHA-512" hashValue="+c2iyPPChbVgE6RZ2otsxHNYDvKGb/dEOiuvdzSDhz4sSS44jy8W8skKyXP2JRVFtMzhfYuJh7vmEqVfJqH+Ug==" saltValue="nl7shk8RBJix4JYusWLnew==" spinCount="100000" sheet="1" objects="1" scenarios="1"/>
  <mergeCells count="10">
    <mergeCell ref="D36:E36"/>
    <mergeCell ref="D37:E37"/>
    <mergeCell ref="D38:E38"/>
    <mergeCell ref="D39:E39"/>
    <mergeCell ref="A35:D35"/>
    <mergeCell ref="G34:G35"/>
    <mergeCell ref="B1:D1"/>
    <mergeCell ref="I3:I12"/>
    <mergeCell ref="I14:I33"/>
    <mergeCell ref="A34:D34"/>
  </mergeCells>
  <conditionalFormatting sqref="G34:G35">
    <cfRule type="containsText" dxfId="4" priority="6" operator="containsText" text="Chybně stanovena výše paušálních výdajů">
      <formula>NOT(ISERROR(SEARCH("Chybně stanovena výše paušálních výdajů",G34)))</formula>
    </cfRule>
  </conditionalFormatting>
  <conditionalFormatting sqref="G36:G37">
    <cfRule type="containsText" dxfId="3" priority="5" operator="containsText" text="Chybně stanovena výše paušálních výdajů">
      <formula>NOT(ISERROR(SEARCH("Chybně stanovena výše paušálních výdajů",G36)))</formula>
    </cfRule>
  </conditionalFormatting>
  <conditionalFormatting sqref="G38:G39">
    <cfRule type="containsText" dxfId="2" priority="3" operator="containsText" text="Chybně stanovena výše paušálních výdajů">
      <formula>NOT(ISERROR(SEARCH("Chybně stanovena výše paušálních výdajů",G38)))</formula>
    </cfRule>
  </conditionalFormatting>
  <conditionalFormatting sqref="D36:D37">
    <cfRule type="containsText" dxfId="1" priority="2" operator="containsText" text="Chybně stanovena výše paušálních výdajů">
      <formula>NOT(ISERROR(SEARCH("Chybně stanovena výše paušálních výdajů",D36)))</formula>
    </cfRule>
  </conditionalFormatting>
  <conditionalFormatting sqref="D38:D39">
    <cfRule type="containsText" dxfId="0" priority="1" operator="containsText" text="Chybně stanovena výše paušálních výdajů">
      <formula>NOT(ISERROR(SEARCH("Chybně stanovena výše paušálních výdajů",D38)))</formula>
    </cfRule>
  </conditionalFormatting>
  <dataValidations count="3">
    <dataValidation type="decimal" allowBlank="1" showInputMessage="1" showErrorMessage="1" errorTitle="Nezadali jste pouze číslo" error="Zadejte prosím pouze číselnou hodnotu._x000a_" sqref="D3:E12">
      <formula1>0</formula1>
      <formula2>1000000</formula2>
    </dataValidation>
    <dataValidation type="decimal" allowBlank="1" showInputMessage="1" showErrorMessage="1" errorTitle="Nezadli jste pouze číslo" error="Zadejte prosím pouze číselnou hodnotu._x000a_" sqref="E14:E33">
      <formula1>0</formula1>
      <formula2>1000000</formula2>
    </dataValidation>
    <dataValidation type="decimal" allowBlank="1" showInputMessage="1" showErrorMessage="1" errorTitle="Nezadli jste pouze číslo" error="Zadejte prosím pouze číselnou hodnotu._x000a_" sqref="D14:D33">
      <formula1>0</formula1>
      <formula2>1000000</formula2>
    </dataValidation>
  </dataValidations>
  <pageMargins left="0.7" right="0.7" top="0.78740157499999996" bottom="0.78740157499999996" header="0.3" footer="0.3"/>
  <extLst>
    <ext xmlns:x14="http://schemas.microsoft.com/office/spreadsheetml/2009/9/main" uri="{CCE6A557-97BC-4b89-ADB6-D9C93CAAB3DF}">
      <x14:dataValidations xmlns:xm="http://schemas.microsoft.com/office/excel/2006/main" count="3">
        <x14:dataValidation type="list" allowBlank="1" showInputMessage="1" showErrorMessage="1">
          <x14:formula1>
            <xm:f>'vstupní data'!$D$2:$D$19</xm:f>
          </x14:formula1>
          <xm:sqref>B3:B12</xm:sqref>
        </x14:dataValidation>
        <x14:dataValidation type="list" allowBlank="1" showInputMessage="1" showErrorMessage="1">
          <x14:formula1>
            <xm:f>'vstupní data'!$E$2:$E$3</xm:f>
          </x14:formula1>
          <xm:sqref>C14:C33</xm:sqref>
        </x14:dataValidation>
        <x14:dataValidation type="list" allowBlank="1" showInputMessage="1" showErrorMessage="1">
          <x14:formula1>
            <xm:f>'vstupní data'!$E$2:$E$3</xm:f>
          </x14:formula1>
          <xm:sqref>C3:C12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topLeftCell="C1" workbookViewId="0">
      <selection activeCell="D12" sqref="D12"/>
    </sheetView>
  </sheetViews>
  <sheetFormatPr defaultRowHeight="14.4" x14ac:dyDescent="0.3"/>
  <cols>
    <col min="1" max="1" width="78.109375" bestFit="1" customWidth="1"/>
    <col min="2" max="2" width="65.44140625" customWidth="1"/>
    <col min="3" max="3" width="41" customWidth="1"/>
    <col min="4" max="4" width="71.5546875" customWidth="1"/>
    <col min="5" max="5" width="40.6640625" bestFit="1" customWidth="1"/>
    <col min="6" max="6" width="25" customWidth="1"/>
  </cols>
  <sheetData>
    <row r="1" spans="1:6" x14ac:dyDescent="0.3">
      <c r="A1" s="1" t="s">
        <v>24</v>
      </c>
      <c r="B1" s="1" t="s">
        <v>35</v>
      </c>
      <c r="C1" s="1" t="s">
        <v>49</v>
      </c>
      <c r="D1" s="1" t="s">
        <v>75</v>
      </c>
      <c r="E1" s="1" t="s">
        <v>100</v>
      </c>
      <c r="F1" s="1" t="s">
        <v>136</v>
      </c>
    </row>
    <row r="2" spans="1:6" ht="54.6" customHeight="1" x14ac:dyDescent="0.3">
      <c r="A2" s="7" t="s">
        <v>25</v>
      </c>
      <c r="B2" s="8" t="s">
        <v>36</v>
      </c>
      <c r="C2" s="13" t="s">
        <v>51</v>
      </c>
      <c r="D2" s="8" t="s">
        <v>76</v>
      </c>
      <c r="E2" t="s">
        <v>101</v>
      </c>
      <c r="F2" s="12" t="s">
        <v>137</v>
      </c>
    </row>
    <row r="3" spans="1:6" ht="53.4" customHeight="1" x14ac:dyDescent="0.3">
      <c r="A3" s="7" t="s">
        <v>26</v>
      </c>
      <c r="B3" s="8" t="s">
        <v>37</v>
      </c>
      <c r="C3" s="13" t="s">
        <v>52</v>
      </c>
      <c r="D3" s="8" t="s">
        <v>77</v>
      </c>
      <c r="E3" t="s">
        <v>102</v>
      </c>
      <c r="F3" s="12" t="s">
        <v>138</v>
      </c>
    </row>
    <row r="4" spans="1:6" ht="72" x14ac:dyDescent="0.3">
      <c r="A4" s="7" t="s">
        <v>27</v>
      </c>
      <c r="B4" s="8" t="s">
        <v>38</v>
      </c>
      <c r="C4" s="12" t="s">
        <v>53</v>
      </c>
      <c r="D4" s="8" t="s">
        <v>78</v>
      </c>
      <c r="F4" t="s">
        <v>139</v>
      </c>
    </row>
    <row r="5" spans="1:6" ht="28.8" x14ac:dyDescent="0.3">
      <c r="A5" s="7" t="s">
        <v>28</v>
      </c>
      <c r="B5" s="10" t="s">
        <v>68</v>
      </c>
      <c r="D5" s="8" t="s">
        <v>79</v>
      </c>
      <c r="F5" t="s">
        <v>140</v>
      </c>
    </row>
    <row r="6" spans="1:6" x14ac:dyDescent="0.3">
      <c r="A6" s="7" t="s">
        <v>29</v>
      </c>
      <c r="B6" s="9" t="s">
        <v>39</v>
      </c>
      <c r="D6" s="8" t="s">
        <v>80</v>
      </c>
    </row>
    <row r="7" spans="1:6" x14ac:dyDescent="0.3">
      <c r="A7" s="7" t="s">
        <v>30</v>
      </c>
      <c r="B7" s="7" t="s">
        <v>40</v>
      </c>
      <c r="D7" s="8" t="s">
        <v>81</v>
      </c>
    </row>
    <row r="8" spans="1:6" x14ac:dyDescent="0.3">
      <c r="A8" s="7" t="s">
        <v>31</v>
      </c>
      <c r="B8" s="7"/>
      <c r="D8" s="8" t="s">
        <v>82</v>
      </c>
    </row>
    <row r="9" spans="1:6" x14ac:dyDescent="0.3">
      <c r="A9" s="7" t="s">
        <v>32</v>
      </c>
      <c r="B9" s="7"/>
      <c r="D9" s="8" t="s">
        <v>83</v>
      </c>
    </row>
    <row r="10" spans="1:6" x14ac:dyDescent="0.3">
      <c r="A10" s="7" t="s">
        <v>33</v>
      </c>
      <c r="B10" s="7"/>
      <c r="D10" s="8" t="s">
        <v>84</v>
      </c>
    </row>
    <row r="11" spans="1:6" ht="24.6" x14ac:dyDescent="0.3">
      <c r="A11" s="7" t="s">
        <v>34</v>
      </c>
      <c r="B11" s="7"/>
      <c r="D11" s="8" t="s">
        <v>85</v>
      </c>
    </row>
    <row r="12" spans="1:6" ht="24.6" x14ac:dyDescent="0.3">
      <c r="D12" s="8" t="s">
        <v>86</v>
      </c>
    </row>
    <row r="13" spans="1:6" ht="24.6" x14ac:dyDescent="0.3">
      <c r="D13" s="8" t="s">
        <v>87</v>
      </c>
    </row>
    <row r="14" spans="1:6" x14ac:dyDescent="0.3">
      <c r="D14" s="8" t="s">
        <v>88</v>
      </c>
    </row>
    <row r="15" spans="1:6" ht="34.799999999999997" x14ac:dyDescent="0.3">
      <c r="D15" s="8" t="s">
        <v>89</v>
      </c>
    </row>
    <row r="16" spans="1:6" ht="75.599999999999994" x14ac:dyDescent="0.3">
      <c r="D16" s="8" t="s">
        <v>90</v>
      </c>
    </row>
    <row r="17" spans="4:4" x14ac:dyDescent="0.3">
      <c r="D17" s="8" t="s">
        <v>91</v>
      </c>
    </row>
    <row r="18" spans="4:4" x14ac:dyDescent="0.3">
      <c r="D18" s="8" t="s">
        <v>92</v>
      </c>
    </row>
    <row r="19" spans="4:4" ht="24.6" x14ac:dyDescent="0.3">
      <c r="D19" s="8" t="s">
        <v>93</v>
      </c>
    </row>
    <row r="21" spans="4:4" x14ac:dyDescent="0.3">
      <c r="D21" s="8"/>
    </row>
    <row r="22" spans="4:4" x14ac:dyDescent="0.3">
      <c r="D22" s="8"/>
    </row>
  </sheetData>
  <sheetProtection algorithmName="SHA-512" hashValue="RW6PVlEgHf9WoVl7qSs6QeC7bLMcVO17DctVlBDy1rAXLi2zJeQdbfrkYHtxSO4Zavl/ZWurHe9WrxHVnRYSOQ==" saltValue="rDBX0NUIKzF179+eGRfaKQ==" spinCount="100000" sheet="1" objects="1" scenarios="1"/>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Žádost</vt:lpstr>
      <vt:lpstr>Rozpočet projektu</vt:lpstr>
      <vt:lpstr>vstupní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2022-01-28T12:50:54Z</dcterms:modified>
</cp:coreProperties>
</file>