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84"/>
  </bookViews>
  <sheets>
    <sheet name="Položkový rozpočet" sheetId="1" r:id="rId1"/>
    <sheet name="Kontrola limitů projektu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E23" i="4"/>
  <c r="E22" i="4"/>
  <c r="E28" i="4" s="1"/>
  <c r="E20" i="4"/>
  <c r="E24" i="4" l="1"/>
  <c r="H22" i="4"/>
  <c r="E26" i="4" l="1"/>
  <c r="E30" i="4" s="1"/>
  <c r="H23" i="4"/>
  <c r="G19" i="4" l="1"/>
  <c r="G18" i="4"/>
  <c r="G20" i="4"/>
  <c r="H28" i="4"/>
  <c r="H29" i="4"/>
  <c r="D37" i="1" l="1"/>
  <c r="D40" i="1" l="1"/>
  <c r="D38" i="1" l="1"/>
  <c r="D39" i="1"/>
  <c r="D41" i="1" l="1"/>
  <c r="E41" i="1" s="1"/>
  <c r="E39" i="1"/>
  <c r="E40" i="1"/>
  <c r="E37" i="1"/>
  <c r="E38" i="1"/>
  <c r="F38" i="1"/>
  <c r="D44" i="1"/>
  <c r="F44" i="1" s="1"/>
  <c r="D43" i="1"/>
  <c r="E43" i="1" s="1"/>
  <c r="D42" i="1"/>
  <c r="E42" i="1" s="1"/>
  <c r="F41" i="1" l="1"/>
  <c r="F39" i="1"/>
  <c r="F40" i="1"/>
  <c r="F37" i="1"/>
  <c r="F42" i="1"/>
  <c r="D45" i="1"/>
  <c r="F45" i="1" s="1"/>
  <c r="E44" i="1"/>
  <c r="F43" i="1"/>
  <c r="E45" i="1" l="1"/>
</calcChain>
</file>

<file path=xl/sharedStrings.xml><?xml version="1.0" encoding="utf-8"?>
<sst xmlns="http://schemas.openxmlformats.org/spreadsheetml/2006/main" count="84" uniqueCount="68">
  <si>
    <t>Položkový rozpočet projektu</t>
  </si>
  <si>
    <t>Název a číslo výzvy MAS</t>
  </si>
  <si>
    <t>Název a číslo výzvy ŘO IROP</t>
  </si>
  <si>
    <t>Název  MAS</t>
  </si>
  <si>
    <t>Kyjovské Slovácko v pohybu, z. s.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</si>
  <si>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</si>
  <si>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</si>
  <si>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</si>
  <si>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</si>
  <si>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</si>
  <si>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</si>
  <si>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</si>
  <si>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</si>
  <si>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</si>
  <si>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</si>
  <si>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</si>
  <si>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</si>
  <si>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</si>
  <si>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</si>
  <si>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</si>
  <si>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</si>
  <si>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</si>
  <si>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</si>
  <si>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</si>
  <si>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</si>
  <si>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</si>
  <si>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</si>
  <si>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</si>
  <si>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</si>
  <si>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</si>
  <si>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</si>
  <si>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</si>
  <si>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</si>
  <si>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 xml:space="preserve">nákup stavby </t>
  </si>
  <si>
    <t>Doprovodná část projektu</t>
  </si>
  <si>
    <t>nákup pozemku/souboru pozemků v limitu 10 %</t>
  </si>
  <si>
    <t>nákup pozemku/souboru pozemků zahrnující opuštěnou nemovitost v limitu 15 %</t>
  </si>
  <si>
    <t>přímé výdaje na oblast intervence 044</t>
  </si>
  <si>
    <t>Přímé výdaje celkem</t>
  </si>
  <si>
    <t>Nepřímé náklady celkem (hodnota 7 % přímých výdajů)</t>
  </si>
  <si>
    <t>výdaje na oblast intervence 044 včetně příslušných nepřímých výdajů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</si>
  <si>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</si>
  <si>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</si>
  <si>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</si>
  <si>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</si>
  <si>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</si>
  <si>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</si>
  <si>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</si>
  <si>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</si>
  <si>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</si>
  <si>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</si>
  <si>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</si>
  <si>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>3. Výzva IROP 21+ knihovny</t>
  </si>
  <si>
    <t>114. výzva k předkládání žádostí o podporu, KULTURA – KNIHOVNY – SC 5.1 (CLLD)</t>
  </si>
  <si>
    <t xml:space="preserve">Přesný výčet možných přímých výdajů na hlavní část projektu je uveden v kap. 4.2.1 Specifických pravidel. </t>
  </si>
  <si>
    <t xml:space="preserve">Pravidla pro dělení přímých výdajů mezi oblasti intervence jsou uvedena v kap. 4.2.1 Specifických pravidel. </t>
  </si>
  <si>
    <t xml:space="preserve">Přesný výčet možných přímých výdajů na doprovodnou část projektu je uveden v kapitole 4.2.2 Specifických pravidel. </t>
  </si>
  <si>
    <t>revitalizace, odborná infrastruktura a vybavení pro činnost knihoven kromě výdajů na zvýšení energetické účinnosti u rekonstrukcí budov</t>
  </si>
  <si>
    <t xml:space="preserve">zvýšení energetické účinnosti při rekonstrukci budov  </t>
  </si>
  <si>
    <t>souhrný limit v případě kombinace limitu 10 % a 15 % (projekt musí plnit kumulativně všechny limity)</t>
  </si>
  <si>
    <t>přímé výdaje na oblast intervence 166</t>
  </si>
  <si>
    <t>výdaje na oblast intervence 166 včetně příslušných nepřímých výdajů</t>
  </si>
  <si>
    <t>5. Nezpůsobilé výdaje</t>
  </si>
  <si>
    <t>1. rekonstrukce knihoven, včetně nové výstavby</t>
  </si>
  <si>
    <t>2. návštěvnické a technické zázemí</t>
  </si>
  <si>
    <t>3. zařízení pro digitalizaci a aplikační software</t>
  </si>
  <si>
    <t>4. technické vybavení knihoven</t>
  </si>
  <si>
    <t xml:space="preserve">Instrukce pro vyplnění:
* Do položek rozpočtu části 1-4 uvádějte pouze přímé způsobilé výdaje do maximální výše celkových způsobilých výdajů definovných výzvou
** Položky nad limit maximální výše celkových způsobilých výdajů definovných výzvou a nezpůsobilé výdaje uveďte kumulativně do části 5
*** Pokud v rozpočtu bude chybět místo na další položky - přidejte řádky do dané části mezi položky 4 a X a položky přejmenujte.
**** V případě již existujícího položkového rozpočtu stavebních prací, pořizovaného vybavení od potenciálního dodavatele, je možné  uvést zde částky celkem a položkový rozpočet vložit jako další přílohu formuláře projektového záměru. Položkový rozpočet tvořený potenciálním dodavatelem však musí být srozumitelný a musí být zřejmé, co bude z projektu pořizováno.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</si>
</sst>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0" xfId="1" applyFont="1" applyAlignment="1">
      <alignment vertical="center"/>
    </xf>
    <xf numFmtId="165" fontId="6" fillId="0" borderId="0" xfId="1" applyNumberFormat="1"/>
    <xf numFmtId="0" fontId="6" fillId="0" borderId="0" xfId="1"/>
    <xf numFmtId="0" fontId="8" fillId="0" borderId="7" xfId="1" applyFont="1" applyBorder="1" applyAlignment="1">
      <alignment vertical="top"/>
    </xf>
    <xf numFmtId="165" fontId="8" fillId="0" borderId="2" xfId="1" applyNumberFormat="1" applyFont="1" applyBorder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6" fillId="0" borderId="9" xfId="1" applyBorder="1" applyAlignment="1">
      <alignment vertical="top"/>
    </xf>
    <xf numFmtId="0" fontId="8" fillId="0" borderId="0" xfId="1" applyFont="1" applyFill="1" applyAlignment="1">
      <alignment vertical="top"/>
    </xf>
    <xf numFmtId="0" fontId="8" fillId="0" borderId="0" xfId="1" applyFont="1" applyAlignment="1">
      <alignment vertical="top"/>
    </xf>
    <xf numFmtId="0" fontId="8" fillId="0" borderId="10" xfId="1" applyFont="1" applyBorder="1" applyAlignment="1">
      <alignment vertical="top"/>
    </xf>
    <xf numFmtId="0" fontId="6" fillId="6" borderId="11" xfId="1" applyFill="1" applyBorder="1" applyAlignment="1">
      <alignment vertical="top"/>
    </xf>
    <xf numFmtId="0" fontId="8" fillId="0" borderId="12" xfId="1" applyFont="1" applyBorder="1" applyAlignment="1">
      <alignment vertical="top"/>
    </xf>
    <xf numFmtId="0" fontId="8" fillId="0" borderId="13" xfId="1" applyFont="1" applyBorder="1" applyAlignment="1">
      <alignment vertical="top"/>
    </xf>
    <xf numFmtId="0" fontId="8" fillId="5" borderId="6" xfId="1" applyFont="1" applyFill="1" applyBorder="1" applyAlignment="1">
      <alignment horizontal="center" vertical="center" wrapText="1"/>
    </xf>
    <xf numFmtId="165" fontId="8" fillId="5" borderId="6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165" fontId="9" fillId="0" borderId="1" xfId="1" applyNumberFormat="1" applyFont="1" applyBorder="1"/>
    <xf numFmtId="0" fontId="6" fillId="0" borderId="3" xfId="1" applyBorder="1"/>
    <xf numFmtId="0" fontId="6" fillId="0" borderId="1" xfId="1" applyBorder="1"/>
    <xf numFmtId="0" fontId="6" fillId="0" borderId="5" xfId="1" applyBorder="1"/>
    <xf numFmtId="165" fontId="9" fillId="7" borderId="1" xfId="1" applyNumberFormat="1" applyFont="1" applyFill="1" applyBorder="1"/>
    <xf numFmtId="0" fontId="6" fillId="7" borderId="3" xfId="1" applyFill="1" applyBorder="1"/>
    <xf numFmtId="0" fontId="6" fillId="7" borderId="1" xfId="1" applyFill="1" applyBorder="1"/>
    <xf numFmtId="0" fontId="6" fillId="7" borderId="5" xfId="1" applyFill="1" applyBorder="1"/>
    <xf numFmtId="165" fontId="6" fillId="0" borderId="1" xfId="1" applyNumberFormat="1" applyFont="1" applyBorder="1" applyAlignment="1">
      <alignment vertical="center"/>
    </xf>
    <xf numFmtId="0" fontId="6" fillId="6" borderId="1" xfId="1" applyFill="1" applyBorder="1" applyAlignment="1">
      <alignment vertical="center"/>
    </xf>
    <xf numFmtId="164" fontId="9" fillId="6" borderId="3" xfId="1" applyNumberFormat="1" applyFont="1" applyFill="1" applyBorder="1" applyAlignment="1">
      <alignment vertical="center"/>
    </xf>
    <xf numFmtId="164" fontId="6" fillId="8" borderId="1" xfId="1" applyNumberFormat="1" applyFill="1" applyBorder="1" applyAlignment="1">
      <alignment vertical="center"/>
    </xf>
    <xf numFmtId="0" fontId="6" fillId="0" borderId="1" xfId="1" applyBorder="1" applyAlignment="1">
      <alignment vertical="center"/>
    </xf>
    <xf numFmtId="0" fontId="6" fillId="0" borderId="5" xfId="1" applyBorder="1" applyAlignment="1">
      <alignment vertical="center"/>
    </xf>
    <xf numFmtId="0" fontId="6" fillId="0" borderId="0" xfId="1" applyAlignment="1">
      <alignment vertical="center"/>
    </xf>
    <xf numFmtId="0" fontId="6" fillId="0" borderId="1" xfId="1" applyBorder="1" applyAlignment="1">
      <alignment horizontal="left" vertical="center" wrapText="1" indent="3"/>
    </xf>
    <xf numFmtId="164" fontId="6" fillId="8" borderId="3" xfId="1" applyNumberFormat="1" applyFill="1" applyBorder="1" applyAlignment="1">
      <alignment vertical="center"/>
    </xf>
    <xf numFmtId="0" fontId="6" fillId="0" borderId="1" xfId="1" applyFill="1" applyBorder="1" applyAlignment="1">
      <alignment horizontal="left" vertical="center" wrapText="1" indent="3"/>
    </xf>
    <xf numFmtId="164" fontId="9" fillId="6" borderId="1" xfId="1" applyNumberFormat="1" applyFont="1" applyFill="1" applyBorder="1" applyAlignment="1">
      <alignment vertical="center"/>
    </xf>
    <xf numFmtId="0" fontId="6" fillId="7" borderId="1" xfId="1" applyFill="1" applyBorder="1" applyAlignment="1">
      <alignment vertical="center"/>
    </xf>
    <xf numFmtId="165" fontId="6" fillId="0" borderId="1" xfId="1" applyNumberFormat="1" applyFont="1" applyBorder="1"/>
    <xf numFmtId="164" fontId="9" fillId="6" borderId="1" xfId="1" applyNumberFormat="1" applyFont="1" applyFill="1" applyBorder="1"/>
    <xf numFmtId="165" fontId="6" fillId="9" borderId="1" xfId="1" applyNumberFormat="1" applyFont="1" applyFill="1" applyBorder="1"/>
    <xf numFmtId="164" fontId="9" fillId="9" borderId="1" xfId="1" applyNumberFormat="1" applyFont="1" applyFill="1" applyBorder="1"/>
    <xf numFmtId="10" fontId="9" fillId="9" borderId="1" xfId="1" applyNumberFormat="1" applyFont="1" applyFill="1" applyBorder="1"/>
    <xf numFmtId="10" fontId="0" fillId="8" borderId="1" xfId="2" applyNumberFormat="1" applyFont="1" applyFill="1" applyBorder="1"/>
    <xf numFmtId="0" fontId="9" fillId="0" borderId="0" xfId="1" applyFont="1"/>
    <xf numFmtId="0" fontId="9" fillId="9" borderId="1" xfId="1" applyFont="1" applyFill="1" applyBorder="1"/>
    <xf numFmtId="164" fontId="9" fillId="9" borderId="3" xfId="1" applyNumberFormat="1" applyFont="1" applyFill="1" applyBorder="1"/>
    <xf numFmtId="0" fontId="8" fillId="10" borderId="1" xfId="1" applyFont="1" applyFill="1" applyBorder="1"/>
    <xf numFmtId="165" fontId="9" fillId="10" borderId="1" xfId="1" applyNumberFormat="1" applyFont="1" applyFill="1" applyBorder="1"/>
    <xf numFmtId="164" fontId="11" fillId="10" borderId="1" xfId="1" applyNumberFormat="1" applyFont="1" applyFill="1" applyBorder="1"/>
    <xf numFmtId="164" fontId="8" fillId="10" borderId="3" xfId="1" applyNumberFormat="1" applyFont="1" applyFill="1" applyBorder="1"/>
    <xf numFmtId="0" fontId="6" fillId="10" borderId="1" xfId="1" applyFill="1" applyBorder="1"/>
    <xf numFmtId="165" fontId="9" fillId="9" borderId="1" xfId="1" applyNumberFormat="1" applyFont="1" applyFill="1" applyBorder="1"/>
    <xf numFmtId="0" fontId="8" fillId="5" borderId="1" xfId="1" applyFont="1" applyFill="1" applyBorder="1" applyAlignment="1">
      <alignment vertical="center"/>
    </xf>
    <xf numFmtId="165" fontId="8" fillId="5" borderId="1" xfId="1" applyNumberFormat="1" applyFont="1" applyFill="1" applyBorder="1"/>
    <xf numFmtId="0" fontId="8" fillId="5" borderId="1" xfId="1" applyFont="1" applyFill="1" applyBorder="1"/>
    <xf numFmtId="164" fontId="11" fillId="5" borderId="1" xfId="1" applyNumberFormat="1" applyFont="1" applyFill="1" applyBorder="1" applyAlignment="1">
      <alignment vertical="center"/>
    </xf>
    <xf numFmtId="164" fontId="8" fillId="5" borderId="3" xfId="1" applyNumberFormat="1" applyFont="1" applyFill="1" applyBorder="1" applyAlignment="1">
      <alignment vertical="center"/>
    </xf>
    <xf numFmtId="0" fontId="6" fillId="5" borderId="1" xfId="1" applyFill="1" applyBorder="1" applyAlignment="1">
      <alignment vertical="center"/>
    </xf>
    <xf numFmtId="10" fontId="8" fillId="5" borderId="5" xfId="1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8" fillId="0" borderId="0" xfId="1" applyNumberFormat="1" applyFont="1" applyAlignment="1">
      <alignment vertical="top"/>
    </xf>
    <xf numFmtId="165" fontId="8" fillId="0" borderId="12" xfId="1" applyNumberFormat="1" applyFont="1" applyBorder="1" applyAlignment="1">
      <alignment vertical="top"/>
    </xf>
    <xf numFmtId="165" fontId="6" fillId="7" borderId="1" xfId="1" applyNumberFormat="1" applyFont="1" applyFill="1" applyBorder="1"/>
    <xf numFmtId="164" fontId="9" fillId="7" borderId="3" xfId="1" applyNumberFormat="1" applyFont="1" applyFill="1" applyBorder="1"/>
    <xf numFmtId="164" fontId="6" fillId="7" borderId="4" xfId="1" applyNumberFormat="1" applyFill="1" applyBorder="1"/>
    <xf numFmtId="0" fontId="6" fillId="0" borderId="1" xfId="1" applyBorder="1" applyAlignment="1">
      <alignment horizontal="left" indent="3"/>
    </xf>
    <xf numFmtId="0" fontId="10" fillId="6" borderId="1" xfId="1" applyFont="1" applyFill="1" applyBorder="1"/>
    <xf numFmtId="10" fontId="9" fillId="10" borderId="1" xfId="1" applyNumberFormat="1" applyFont="1" applyFill="1" applyBorder="1"/>
    <xf numFmtId="0" fontId="6" fillId="11" borderId="1" xfId="1" applyFill="1" applyBorder="1" applyAlignment="1">
      <alignment horizontal="left" indent="3"/>
    </xf>
    <xf numFmtId="165" fontId="6" fillId="11" borderId="1" xfId="1" applyNumberFormat="1" applyFont="1" applyFill="1" applyBorder="1"/>
    <xf numFmtId="0" fontId="10" fillId="11" borderId="1" xfId="1" applyFont="1" applyFill="1" applyBorder="1"/>
    <xf numFmtId="164" fontId="9" fillId="11" borderId="1" xfId="1" applyNumberFormat="1" applyFont="1" applyFill="1" applyBorder="1"/>
    <xf numFmtId="10" fontId="0" fillId="11" borderId="1" xfId="2" applyNumberFormat="1" applyFont="1" applyFill="1" applyBorder="1"/>
    <xf numFmtId="0" fontId="6" fillId="11" borderId="1" xfId="1" applyFill="1" applyBorder="1"/>
    <xf numFmtId="0" fontId="9" fillId="0" borderId="1" xfId="1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Normální" xfId="0" builtinId="0"/>
    <cellStyle name="Normální 2" xfId="1"/>
    <cellStyle name="Procenta 2" xfId="2"/>
  </cellStyles>
  <dxfs count="4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showWhiteSpace="0" view="pageLayout" topLeftCell="A24" zoomScale="80" zoomScaleNormal="100" zoomScalePageLayoutView="80" workbookViewId="0">
      <selection activeCell="H46" sqref="H46"/>
    </sheetView>
  </sheetViews>
  <sheetFormatPr defaultRowHeight="14.4" x14ac:dyDescent="0.3"/>
  <cols>
    <col min="2" max="2" width="19.109375" customWidth="1"/>
    <col min="3" max="3" width="14.5546875" bestFit="1" customWidth="1"/>
    <col min="4" max="4" width="13.77734375" bestFit="1" customWidth="1"/>
    <col min="5" max="5" width="42.33203125" customWidth="1"/>
    <col min="6" max="6" width="19.5546875" customWidth="1"/>
  </cols>
  <sheetData>
    <row r="1" spans="1:5" ht="0.6" customHeight="1" x14ac:dyDescent="0.3"/>
    <row r="2" spans="1:5" ht="18" x14ac:dyDescent="0.35">
      <c r="A2" s="1" t="s">
        <v>0</v>
      </c>
    </row>
    <row r="3" spans="1:5" ht="14.4" customHeight="1" x14ac:dyDescent="0.3">
      <c r="A3" s="97" t="s">
        <v>3</v>
      </c>
      <c r="B3" s="97"/>
      <c r="C3" s="99" t="s">
        <v>4</v>
      </c>
      <c r="D3" s="99"/>
      <c r="E3" s="99"/>
    </row>
    <row r="4" spans="1:5" ht="14.4" customHeight="1" x14ac:dyDescent="0.3">
      <c r="A4" s="97" t="s">
        <v>1</v>
      </c>
      <c r="B4" s="97"/>
      <c r="C4" s="100" t="s">
        <v>52</v>
      </c>
      <c r="D4" s="99"/>
      <c r="E4" s="99"/>
    </row>
    <row r="5" spans="1:5" ht="14.4" customHeight="1" x14ac:dyDescent="0.3">
      <c r="A5" s="97" t="s">
        <v>2</v>
      </c>
      <c r="B5" s="97"/>
      <c r="C5" s="100" t="s">
        <v>53</v>
      </c>
      <c r="D5" s="99"/>
      <c r="E5" s="99"/>
    </row>
    <row r="7" spans="1:5" ht="34.200000000000003" customHeight="1" x14ac:dyDescent="0.3">
      <c r="A7" s="96" t="s">
        <v>5</v>
      </c>
      <c r="B7" s="96"/>
      <c r="C7" s="98"/>
      <c r="D7" s="98"/>
      <c r="E7" s="98"/>
    </row>
    <row r="8" spans="1:5" ht="30.6" customHeight="1" x14ac:dyDescent="0.3">
      <c r="A8" s="96" t="s">
        <v>6</v>
      </c>
      <c r="B8" s="96"/>
      <c r="C8" s="98"/>
      <c r="D8" s="98"/>
      <c r="E8" s="98"/>
    </row>
    <row r="9" spans="1:5" x14ac:dyDescent="0.3">
      <c r="A9" s="5" t="s">
        <v>7</v>
      </c>
      <c r="B9" s="5" t="s">
        <v>8</v>
      </c>
      <c r="C9" s="3" t="s">
        <v>17</v>
      </c>
      <c r="D9" s="3" t="s">
        <v>10</v>
      </c>
      <c r="E9" s="5" t="s">
        <v>9</v>
      </c>
    </row>
    <row r="10" spans="1:5" x14ac:dyDescent="0.3">
      <c r="A10" s="94" t="s">
        <v>63</v>
      </c>
      <c r="B10" s="95"/>
      <c r="C10" s="95"/>
      <c r="D10" s="95"/>
      <c r="E10" s="95"/>
    </row>
    <row r="11" spans="1:5" x14ac:dyDescent="0.3">
      <c r="A11" s="6" t="s">
        <v>13</v>
      </c>
      <c r="B11" s="6"/>
      <c r="C11" s="2"/>
      <c r="D11" s="4"/>
      <c r="E11" s="7"/>
    </row>
    <row r="12" spans="1:5" x14ac:dyDescent="0.3">
      <c r="A12" s="6" t="s">
        <v>14</v>
      </c>
      <c r="B12" s="6"/>
      <c r="C12" s="2"/>
      <c r="D12" s="4"/>
      <c r="E12" s="7"/>
    </row>
    <row r="13" spans="1:5" x14ac:dyDescent="0.3">
      <c r="A13" s="6" t="s">
        <v>15</v>
      </c>
      <c r="B13" s="6"/>
      <c r="C13" s="2"/>
      <c r="D13" s="4"/>
      <c r="E13" s="7"/>
    </row>
    <row r="14" spans="1:5" x14ac:dyDescent="0.3">
      <c r="A14" s="6" t="s">
        <v>16</v>
      </c>
      <c r="B14" s="6"/>
      <c r="C14" s="2"/>
      <c r="D14" s="4"/>
      <c r="E14" s="7"/>
    </row>
    <row r="15" spans="1:5" x14ac:dyDescent="0.3">
      <c r="A15" s="6" t="s">
        <v>51</v>
      </c>
      <c r="B15" s="6"/>
      <c r="C15" s="2"/>
      <c r="D15" s="4"/>
      <c r="E15" s="7"/>
    </row>
    <row r="16" spans="1:5" x14ac:dyDescent="0.3">
      <c r="A16" s="101" t="s">
        <v>64</v>
      </c>
      <c r="B16" s="102"/>
      <c r="C16" s="102"/>
      <c r="D16" s="102"/>
      <c r="E16" s="102"/>
    </row>
    <row r="17" spans="1:5" x14ac:dyDescent="0.3">
      <c r="A17" s="6" t="s">
        <v>13</v>
      </c>
      <c r="B17" s="6"/>
      <c r="C17" s="2"/>
      <c r="D17" s="4"/>
      <c r="E17" s="7"/>
    </row>
    <row r="18" spans="1:5" x14ac:dyDescent="0.3">
      <c r="A18" s="6" t="s">
        <v>14</v>
      </c>
      <c r="B18" s="6"/>
      <c r="C18" s="2"/>
      <c r="D18" s="4"/>
      <c r="E18" s="7"/>
    </row>
    <row r="19" spans="1:5" x14ac:dyDescent="0.3">
      <c r="A19" s="6" t="s">
        <v>15</v>
      </c>
      <c r="B19" s="6"/>
      <c r="C19" s="2"/>
      <c r="D19" s="4"/>
      <c r="E19" s="7"/>
    </row>
    <row r="20" spans="1:5" x14ac:dyDescent="0.3">
      <c r="A20" s="6" t="s">
        <v>16</v>
      </c>
      <c r="B20" s="6"/>
      <c r="C20" s="2"/>
      <c r="D20" s="4"/>
      <c r="E20" s="7"/>
    </row>
    <row r="21" spans="1:5" x14ac:dyDescent="0.3">
      <c r="A21" s="6" t="s">
        <v>51</v>
      </c>
      <c r="B21" s="6"/>
      <c r="C21" s="2"/>
      <c r="D21" s="4"/>
      <c r="E21" s="7"/>
    </row>
    <row r="22" spans="1:5" x14ac:dyDescent="0.3">
      <c r="A22" s="95" t="s">
        <v>65</v>
      </c>
      <c r="B22" s="95"/>
      <c r="C22" s="95"/>
      <c r="D22" s="95"/>
      <c r="E22" s="95"/>
    </row>
    <row r="23" spans="1:5" x14ac:dyDescent="0.3">
      <c r="A23" s="6" t="s">
        <v>13</v>
      </c>
      <c r="B23" s="6"/>
      <c r="C23" s="2"/>
      <c r="D23" s="4"/>
      <c r="E23" s="7"/>
    </row>
    <row r="24" spans="1:5" x14ac:dyDescent="0.3">
      <c r="A24" s="6" t="s">
        <v>14</v>
      </c>
      <c r="B24" s="6"/>
      <c r="C24" s="2"/>
      <c r="D24" s="4"/>
      <c r="E24" s="7"/>
    </row>
    <row r="25" spans="1:5" x14ac:dyDescent="0.3">
      <c r="A25" s="6" t="s">
        <v>15</v>
      </c>
      <c r="B25" s="6"/>
      <c r="C25" s="2"/>
      <c r="D25" s="4"/>
      <c r="E25" s="7"/>
    </row>
    <row r="26" spans="1:5" x14ac:dyDescent="0.3">
      <c r="A26" s="6" t="s">
        <v>16</v>
      </c>
      <c r="B26" s="6"/>
      <c r="C26" s="2"/>
      <c r="D26" s="4"/>
      <c r="E26" s="7"/>
    </row>
    <row r="27" spans="1:5" x14ac:dyDescent="0.3">
      <c r="A27" s="6" t="s">
        <v>51</v>
      </c>
      <c r="B27" s="6"/>
      <c r="C27" s="2"/>
      <c r="D27" s="4"/>
      <c r="E27" s="7"/>
    </row>
    <row r="28" spans="1:5" x14ac:dyDescent="0.3">
      <c r="A28" s="95" t="s">
        <v>66</v>
      </c>
      <c r="B28" s="95"/>
      <c r="C28" s="95"/>
      <c r="D28" s="95"/>
      <c r="E28" s="95"/>
    </row>
    <row r="29" spans="1:5" x14ac:dyDescent="0.3">
      <c r="A29" s="6" t="s">
        <v>13</v>
      </c>
      <c r="B29" s="6"/>
      <c r="C29" s="2"/>
      <c r="D29" s="4"/>
      <c r="E29" s="7"/>
    </row>
    <row r="30" spans="1:5" x14ac:dyDescent="0.3">
      <c r="A30" s="6" t="s">
        <v>14</v>
      </c>
      <c r="B30" s="6"/>
      <c r="C30" s="2"/>
      <c r="D30" s="4"/>
      <c r="E30" s="7"/>
    </row>
    <row r="31" spans="1:5" x14ac:dyDescent="0.3">
      <c r="A31" s="6" t="s">
        <v>15</v>
      </c>
      <c r="B31" s="6"/>
      <c r="C31" s="2"/>
      <c r="D31" s="4"/>
      <c r="E31" s="7"/>
    </row>
    <row r="32" spans="1:5" x14ac:dyDescent="0.3">
      <c r="A32" s="6" t="s">
        <v>16</v>
      </c>
      <c r="B32" s="6"/>
      <c r="C32" s="2"/>
      <c r="D32" s="4"/>
      <c r="E32" s="7"/>
    </row>
    <row r="33" spans="1:6" x14ac:dyDescent="0.3">
      <c r="A33" s="6" t="s">
        <v>51</v>
      </c>
      <c r="B33" s="6"/>
      <c r="C33" s="2"/>
      <c r="D33" s="4"/>
      <c r="E33" s="7"/>
    </row>
    <row r="34" spans="1:6" x14ac:dyDescent="0.3">
      <c r="A34" s="95" t="s">
        <v>62</v>
      </c>
      <c r="B34" s="95"/>
      <c r="C34" s="95"/>
      <c r="D34" s="95"/>
      <c r="E34" s="95"/>
    </row>
    <row r="35" spans="1:6" ht="34.799999999999997" customHeight="1" x14ac:dyDescent="0.3">
      <c r="A35" s="7" t="s">
        <v>41</v>
      </c>
      <c r="B35" s="6"/>
      <c r="C35" s="71" t="s">
        <v>50</v>
      </c>
      <c r="D35" s="4"/>
      <c r="E35" s="7"/>
    </row>
    <row r="36" spans="1:6" ht="34.799999999999997" customHeight="1" x14ac:dyDescent="0.3">
      <c r="A36" s="92" t="s">
        <v>46</v>
      </c>
      <c r="B36" s="93"/>
      <c r="C36" s="93"/>
      <c r="D36" s="69" t="s">
        <v>47</v>
      </c>
      <c r="E36" s="72" t="s">
        <v>49</v>
      </c>
      <c r="F36" s="72" t="s">
        <v>48</v>
      </c>
    </row>
    <row r="37" spans="1:6" x14ac:dyDescent="0.3">
      <c r="A37" s="103" t="s">
        <v>11</v>
      </c>
      <c r="B37" s="104"/>
      <c r="C37" s="105"/>
      <c r="D37" s="67">
        <f>SUM(D11:D15,D17:D21,D23:D27,D29:D33)</f>
        <v>0</v>
      </c>
      <c r="E37" s="70" t="e">
        <f>D37/$D$39</f>
        <v>#DIV/0!</v>
      </c>
      <c r="F37" s="70" t="e">
        <f t="shared" ref="F37:F45" si="0">D37/$D$41</f>
        <v>#DIV/0!</v>
      </c>
    </row>
    <row r="38" spans="1:6" x14ac:dyDescent="0.3">
      <c r="A38" s="89" t="s">
        <v>12</v>
      </c>
      <c r="B38" s="90"/>
      <c r="C38" s="91"/>
      <c r="D38" s="68">
        <f>D37*0.07</f>
        <v>0</v>
      </c>
      <c r="E38" s="70" t="e">
        <f t="shared" ref="E38:E45" si="1">D38/$D$39</f>
        <v>#DIV/0!</v>
      </c>
      <c r="F38" s="70" t="e">
        <f t="shared" si="0"/>
        <v>#DIV/0!</v>
      </c>
    </row>
    <row r="39" spans="1:6" x14ac:dyDescent="0.3">
      <c r="A39" s="89" t="s">
        <v>18</v>
      </c>
      <c r="B39" s="90"/>
      <c r="C39" s="91"/>
      <c r="D39" s="68">
        <f>D37+D38</f>
        <v>0</v>
      </c>
      <c r="E39" s="70" t="e">
        <f t="shared" si="1"/>
        <v>#DIV/0!</v>
      </c>
      <c r="F39" s="70" t="e">
        <f t="shared" si="0"/>
        <v>#DIV/0!</v>
      </c>
    </row>
    <row r="40" spans="1:6" x14ac:dyDescent="0.3">
      <c r="A40" s="89" t="s">
        <v>42</v>
      </c>
      <c r="B40" s="90"/>
      <c r="C40" s="91"/>
      <c r="D40" s="68">
        <f>D35</f>
        <v>0</v>
      </c>
      <c r="E40" s="70" t="e">
        <f t="shared" si="1"/>
        <v>#DIV/0!</v>
      </c>
      <c r="F40" s="70" t="e">
        <f t="shared" si="0"/>
        <v>#DIV/0!</v>
      </c>
    </row>
    <row r="41" spans="1:6" x14ac:dyDescent="0.3">
      <c r="A41" s="89" t="s">
        <v>43</v>
      </c>
      <c r="B41" s="90"/>
      <c r="C41" s="91"/>
      <c r="D41" s="68">
        <f>D39+D40</f>
        <v>0</v>
      </c>
      <c r="E41" s="70" t="e">
        <f t="shared" si="1"/>
        <v>#DIV/0!</v>
      </c>
      <c r="F41" s="70" t="e">
        <f t="shared" si="0"/>
        <v>#DIV/0!</v>
      </c>
    </row>
    <row r="42" spans="1:6" x14ac:dyDescent="0.3">
      <c r="A42" s="89" t="s">
        <v>19</v>
      </c>
      <c r="B42" s="90"/>
      <c r="C42" s="91"/>
      <c r="D42" s="68">
        <f>D39*0.8</f>
        <v>0</v>
      </c>
      <c r="E42" s="70" t="e">
        <f t="shared" si="1"/>
        <v>#DIV/0!</v>
      </c>
      <c r="F42" s="70" t="e">
        <f t="shared" si="0"/>
        <v>#DIV/0!</v>
      </c>
    </row>
    <row r="43" spans="1:6" x14ac:dyDescent="0.3">
      <c r="A43" s="89" t="s">
        <v>20</v>
      </c>
      <c r="B43" s="90"/>
      <c r="C43" s="91"/>
      <c r="D43" s="68">
        <f>D39*0.15</f>
        <v>0</v>
      </c>
      <c r="E43" s="70" t="e">
        <f t="shared" si="1"/>
        <v>#DIV/0!</v>
      </c>
      <c r="F43" s="70" t="e">
        <f t="shared" si="0"/>
        <v>#DIV/0!</v>
      </c>
    </row>
    <row r="44" spans="1:6" x14ac:dyDescent="0.3">
      <c r="A44" s="89" t="s">
        <v>44</v>
      </c>
      <c r="B44" s="90"/>
      <c r="C44" s="91"/>
      <c r="D44" s="68">
        <f>D39*0.05</f>
        <v>0</v>
      </c>
      <c r="E44" s="70" t="e">
        <f t="shared" si="1"/>
        <v>#DIV/0!</v>
      </c>
      <c r="F44" s="70" t="e">
        <f t="shared" si="0"/>
        <v>#DIV/0!</v>
      </c>
    </row>
    <row r="45" spans="1:6" x14ac:dyDescent="0.3">
      <c r="A45" s="89" t="s">
        <v>45</v>
      </c>
      <c r="B45" s="90"/>
      <c r="C45" s="91"/>
      <c r="D45" s="68">
        <f>D44+D40</f>
        <v>0</v>
      </c>
      <c r="E45" s="70" t="e">
        <f t="shared" si="1"/>
        <v>#DIV/0!</v>
      </c>
      <c r="F45" s="70" t="e">
        <f t="shared" si="0"/>
        <v>#DIV/0!</v>
      </c>
    </row>
    <row r="46" spans="1:6" ht="178.8" customHeight="1" x14ac:dyDescent="0.3">
      <c r="A46" s="88" t="s">
        <v>67</v>
      </c>
      <c r="B46" s="88"/>
      <c r="C46" s="88"/>
      <c r="D46" s="88"/>
      <c r="E46" s="88"/>
      <c r="F46" s="88"/>
    </row>
  </sheetData>
  <mergeCells count="26">
    <mergeCell ref="A16:E16"/>
    <mergeCell ref="A22:E22"/>
    <mergeCell ref="A37:C37"/>
    <mergeCell ref="A38:C38"/>
    <mergeCell ref="A39:C39"/>
    <mergeCell ref="A34:E34"/>
    <mergeCell ref="A28:E28"/>
    <mergeCell ref="A3:B3"/>
    <mergeCell ref="C3:E3"/>
    <mergeCell ref="C4:E4"/>
    <mergeCell ref="C5:E5"/>
    <mergeCell ref="C7:E7"/>
    <mergeCell ref="A10:E10"/>
    <mergeCell ref="A7:B7"/>
    <mergeCell ref="A8:B8"/>
    <mergeCell ref="A4:B4"/>
    <mergeCell ref="A5:B5"/>
    <mergeCell ref="C8:E8"/>
    <mergeCell ref="A46:F46"/>
    <mergeCell ref="A40:C40"/>
    <mergeCell ref="A41:C41"/>
    <mergeCell ref="A45:C45"/>
    <mergeCell ref="A36:C36"/>
    <mergeCell ref="A42:C42"/>
    <mergeCell ref="A43:C43"/>
    <mergeCell ref="A44:C44"/>
  </mergeCells>
  <dataValidations count="2">
    <dataValidation type="list" allowBlank="1" showInputMessage="1" showErrorMessage="1" sqref="C11:C15 C17:C21 C23:C27 C29:C34">
      <formula1>"stavební práce, pořízení majetku, služba"</formula1>
    </dataValidation>
    <dataValidation type="decimal" allowBlank="1" showInputMessage="1" showErrorMessage="1" sqref="D17:D21">
      <formula1>0</formula1>
      <formula2>4000000</formula2>
    </dataValidation>
  </dataValidations>
  <pageMargins left="0.7" right="0.7" top="0.75" bottom="0.75" header="0.3" footer="0.3"/>
  <pageSetup paperSize="9" scale="54" fitToWidth="0" orientation="landscape" r:id="rId1"/>
  <headerFooter differentFirst="1">
    <firstHeader>&amp;L&amp;G</firstHeader>
  </headerFooter>
  <ignoredErrors>
    <ignoredError sqref="D40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I11" sqref="I11"/>
    </sheetView>
  </sheetViews>
  <sheetFormatPr defaultRowHeight="13.2" x14ac:dyDescent="0.25"/>
  <cols>
    <col min="1" max="1" width="2.109375" style="10" customWidth="1"/>
    <col min="2" max="2" width="90.6640625" style="10" customWidth="1"/>
    <col min="3" max="3" width="12.109375" style="9" customWidth="1"/>
    <col min="4" max="4" width="45.5546875" style="10" customWidth="1"/>
    <col min="5" max="5" width="22.44140625" style="10" customWidth="1"/>
    <col min="6" max="8" width="12.6640625" style="10" customWidth="1"/>
    <col min="9" max="9" width="15.6640625" style="10" bestFit="1" customWidth="1"/>
    <col min="10" max="16384" width="8.88671875" style="10"/>
  </cols>
  <sheetData>
    <row r="1" spans="2:8" ht="15.6" x14ac:dyDescent="0.25">
      <c r="B1" s="8" t="s">
        <v>21</v>
      </c>
    </row>
    <row r="4" spans="2:8" x14ac:dyDescent="0.25">
      <c r="B4" s="11" t="s">
        <v>22</v>
      </c>
      <c r="C4" s="12"/>
      <c r="D4" s="13"/>
      <c r="E4" s="13"/>
      <c r="F4" s="13"/>
      <c r="G4" s="13"/>
      <c r="H4" s="14"/>
    </row>
    <row r="5" spans="2:8" x14ac:dyDescent="0.25">
      <c r="B5" s="15" t="s">
        <v>54</v>
      </c>
      <c r="C5" s="73"/>
      <c r="D5" s="17"/>
      <c r="E5" s="17"/>
      <c r="F5" s="17"/>
      <c r="G5" s="17"/>
      <c r="H5" s="18"/>
    </row>
    <row r="6" spans="2:8" x14ac:dyDescent="0.25">
      <c r="B6" s="15" t="s">
        <v>55</v>
      </c>
      <c r="C6" s="73"/>
      <c r="D6" s="17"/>
      <c r="E6" s="16"/>
      <c r="F6" s="17"/>
      <c r="G6" s="17"/>
      <c r="H6" s="18"/>
    </row>
    <row r="7" spans="2:8" x14ac:dyDescent="0.25">
      <c r="B7" s="15" t="s">
        <v>56</v>
      </c>
      <c r="C7" s="73"/>
      <c r="D7" s="17"/>
      <c r="E7" s="16"/>
      <c r="F7" s="17"/>
      <c r="G7" s="17"/>
      <c r="H7" s="18"/>
    </row>
    <row r="8" spans="2:8" x14ac:dyDescent="0.25">
      <c r="B8" s="19" t="s">
        <v>23</v>
      </c>
      <c r="C8" s="74"/>
      <c r="D8" s="20"/>
      <c r="E8" s="20"/>
      <c r="F8" s="20"/>
      <c r="G8" s="20"/>
      <c r="H8" s="21"/>
    </row>
    <row r="11" spans="2:8" ht="26.4" x14ac:dyDescent="0.25">
      <c r="B11" s="22" t="s">
        <v>24</v>
      </c>
      <c r="C11" s="23" t="s">
        <v>25</v>
      </c>
      <c r="D11" s="22" t="s">
        <v>26</v>
      </c>
      <c r="E11" s="22" t="s">
        <v>27</v>
      </c>
      <c r="F11" s="22" t="s">
        <v>28</v>
      </c>
      <c r="G11" s="22" t="s">
        <v>29</v>
      </c>
      <c r="H11" s="22" t="s">
        <v>30</v>
      </c>
    </row>
    <row r="12" spans="2:8" x14ac:dyDescent="0.25">
      <c r="B12" s="24" t="s">
        <v>31</v>
      </c>
      <c r="C12" s="25"/>
      <c r="D12" s="24"/>
      <c r="E12" s="26"/>
      <c r="F12" s="27"/>
      <c r="G12" s="27"/>
      <c r="H12" s="28"/>
    </row>
    <row r="13" spans="2:8" ht="21.75" customHeight="1" x14ac:dyDescent="0.25">
      <c r="B13" s="44" t="s">
        <v>32</v>
      </c>
      <c r="C13" s="29"/>
      <c r="D13" s="31"/>
      <c r="E13" s="30"/>
      <c r="F13" s="31"/>
      <c r="G13" s="31"/>
      <c r="H13" s="32"/>
    </row>
    <row r="14" spans="2:8" s="39" customFormat="1" ht="26.4" x14ac:dyDescent="0.3">
      <c r="B14" s="40" t="s">
        <v>57</v>
      </c>
      <c r="C14" s="33">
        <v>166</v>
      </c>
      <c r="D14" s="34"/>
      <c r="E14" s="35">
        <v>4000000</v>
      </c>
      <c r="F14" s="36"/>
      <c r="G14" s="37"/>
      <c r="H14" s="38"/>
    </row>
    <row r="15" spans="2:8" s="39" customFormat="1" x14ac:dyDescent="0.3">
      <c r="B15" s="40" t="s">
        <v>58</v>
      </c>
      <c r="C15" s="33">
        <v>44</v>
      </c>
      <c r="D15" s="34"/>
      <c r="E15" s="35">
        <v>1000000</v>
      </c>
      <c r="F15" s="41"/>
      <c r="G15" s="37"/>
      <c r="H15" s="38"/>
    </row>
    <row r="16" spans="2:8" s="39" customFormat="1" x14ac:dyDescent="0.3">
      <c r="B16" s="42" t="s">
        <v>33</v>
      </c>
      <c r="C16" s="33">
        <v>166</v>
      </c>
      <c r="D16" s="34"/>
      <c r="E16" s="43">
        <v>2000000</v>
      </c>
      <c r="F16" s="41"/>
      <c r="G16" s="37"/>
      <c r="H16" s="38"/>
    </row>
    <row r="17" spans="2:8" ht="20.25" customHeight="1" x14ac:dyDescent="0.25">
      <c r="B17" s="44" t="s">
        <v>34</v>
      </c>
      <c r="C17" s="75"/>
      <c r="D17" s="31"/>
      <c r="E17" s="76"/>
      <c r="F17" s="77"/>
      <c r="G17" s="31"/>
      <c r="H17" s="32"/>
    </row>
    <row r="18" spans="2:8" ht="14.4" x14ac:dyDescent="0.3">
      <c r="B18" s="78" t="s">
        <v>35</v>
      </c>
      <c r="C18" s="45">
        <v>166</v>
      </c>
      <c r="D18" s="79"/>
      <c r="E18" s="46">
        <v>200000</v>
      </c>
      <c r="F18" s="50">
        <v>0.1</v>
      </c>
      <c r="G18" s="80">
        <f>E18/$E$30</f>
        <v>2.279462046956918E-2</v>
      </c>
      <c r="H18" s="27"/>
    </row>
    <row r="19" spans="2:8" ht="14.4" x14ac:dyDescent="0.3">
      <c r="B19" s="78" t="s">
        <v>36</v>
      </c>
      <c r="C19" s="45">
        <v>166</v>
      </c>
      <c r="D19" s="79"/>
      <c r="E19" s="46">
        <v>1000000</v>
      </c>
      <c r="F19" s="50">
        <v>0.15</v>
      </c>
      <c r="G19" s="80">
        <f>E19/$E$30</f>
        <v>0.11397310234784591</v>
      </c>
      <c r="H19" s="27"/>
    </row>
    <row r="20" spans="2:8" ht="14.4" x14ac:dyDescent="0.3">
      <c r="B20" s="81" t="s">
        <v>59</v>
      </c>
      <c r="C20" s="82"/>
      <c r="D20" s="83"/>
      <c r="E20" s="84">
        <f>SUM(E18:E19)</f>
        <v>1200000</v>
      </c>
      <c r="F20" s="85">
        <v>0.15</v>
      </c>
      <c r="G20" s="80">
        <f>E20/$E$30</f>
        <v>0.13676772281741509</v>
      </c>
      <c r="H20" s="86"/>
    </row>
    <row r="21" spans="2:8" x14ac:dyDescent="0.25">
      <c r="B21" s="27"/>
      <c r="C21" s="45"/>
      <c r="D21" s="27"/>
      <c r="E21" s="87"/>
      <c r="F21" s="27"/>
      <c r="G21" s="27"/>
      <c r="H21" s="27"/>
    </row>
    <row r="22" spans="2:8" x14ac:dyDescent="0.25">
      <c r="B22" s="52" t="s">
        <v>60</v>
      </c>
      <c r="C22" s="47">
        <v>166</v>
      </c>
      <c r="D22" s="52"/>
      <c r="E22" s="48">
        <f>SUMIFS($E$12:$E$20,$C$12:$C$20,C22)</f>
        <v>7200000</v>
      </c>
      <c r="F22" s="53"/>
      <c r="G22" s="49"/>
      <c r="H22" s="49">
        <f>E22/$E$24</f>
        <v>0.87804878048780488</v>
      </c>
    </row>
    <row r="23" spans="2:8" x14ac:dyDescent="0.25">
      <c r="B23" s="52" t="s">
        <v>37</v>
      </c>
      <c r="C23" s="47">
        <v>44</v>
      </c>
      <c r="D23" s="52"/>
      <c r="E23" s="48">
        <f>SUMIFS($E$12:$E$18,$C$12:$C$18,C23)</f>
        <v>1000000</v>
      </c>
      <c r="F23" s="53"/>
      <c r="G23" s="49"/>
      <c r="H23" s="49">
        <f>E23/$E$24</f>
        <v>0.12195121951219512</v>
      </c>
    </row>
    <row r="24" spans="2:8" x14ac:dyDescent="0.25">
      <c r="B24" s="54" t="s">
        <v>38</v>
      </c>
      <c r="C24" s="55"/>
      <c r="D24" s="54"/>
      <c r="E24" s="56">
        <f>SUM(E22:E23)</f>
        <v>8200000</v>
      </c>
      <c r="F24" s="57"/>
      <c r="G24" s="58"/>
      <c r="H24" s="58"/>
    </row>
    <row r="25" spans="2:8" x14ac:dyDescent="0.25">
      <c r="E25" s="51"/>
    </row>
    <row r="26" spans="2:8" x14ac:dyDescent="0.25">
      <c r="B26" s="54" t="s">
        <v>39</v>
      </c>
      <c r="C26" s="55"/>
      <c r="D26" s="54"/>
      <c r="E26" s="56">
        <f>E24*0.07</f>
        <v>574000</v>
      </c>
      <c r="F26" s="57"/>
      <c r="G26" s="58"/>
      <c r="H26" s="58"/>
    </row>
    <row r="27" spans="2:8" x14ac:dyDescent="0.25">
      <c r="E27" s="51"/>
    </row>
    <row r="28" spans="2:8" x14ac:dyDescent="0.25">
      <c r="B28" s="52" t="s">
        <v>61</v>
      </c>
      <c r="C28" s="59"/>
      <c r="D28" s="52"/>
      <c r="E28" s="48">
        <f>E22*1.07</f>
        <v>7704000</v>
      </c>
      <c r="F28" s="53"/>
      <c r="G28" s="52"/>
      <c r="H28" s="49">
        <f>E28/$E$30</f>
        <v>0.87804878048780488</v>
      </c>
    </row>
    <row r="29" spans="2:8" x14ac:dyDescent="0.25">
      <c r="B29" s="52" t="s">
        <v>40</v>
      </c>
      <c r="C29" s="59"/>
      <c r="D29" s="52"/>
      <c r="E29" s="48">
        <f>E23*1.07</f>
        <v>1070000</v>
      </c>
      <c r="F29" s="53"/>
      <c r="G29" s="52"/>
      <c r="H29" s="49">
        <f>E29/$E$30</f>
        <v>0.12195121951219512</v>
      </c>
    </row>
    <row r="30" spans="2:8" ht="27" customHeight="1" x14ac:dyDescent="0.25">
      <c r="B30" s="60" t="s">
        <v>18</v>
      </c>
      <c r="C30" s="61"/>
      <c r="D30" s="62"/>
      <c r="E30" s="63">
        <f>SUM(E24:E26)</f>
        <v>8774000</v>
      </c>
      <c r="F30" s="64"/>
      <c r="G30" s="65"/>
      <c r="H30" s="66"/>
    </row>
  </sheetData>
  <sheetProtection algorithmName="SHA-512" hashValue="3Q69NE7NBWVWnbcXYOJdqVyXaXURgJ8as9BHRfreG4Ku5MXdQcqBVDINkUe44SSkU12HLdmc1TvuBpDqktAgnQ==" saltValue="cnDNHo4QySU0r2idpYvgQw==" spinCount="100000" sheet="1" objects="1" scenarios="1"/>
  <protectedRanges>
    <protectedRange sqref="D14:E16 D18:E19" name="Oblast1"/>
  </protectedRanges>
  <conditionalFormatting sqref="G18:G20">
    <cfRule type="expression" dxfId="3" priority="4">
      <formula>G18&lt;=F18</formula>
    </cfRule>
  </conditionalFormatting>
  <conditionalFormatting sqref="G18">
    <cfRule type="expression" dxfId="2" priority="3">
      <formula>$G$18&gt;$F$18</formula>
    </cfRule>
  </conditionalFormatting>
  <conditionalFormatting sqref="G19">
    <cfRule type="expression" dxfId="1" priority="2">
      <formula>$G$19&gt;$F$19</formula>
    </cfRule>
  </conditionalFormatting>
  <conditionalFormatting sqref="G20">
    <cfRule type="expression" dxfId="0" priority="1">
      <formula>$G$20&gt;$F$20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Kontrola limitů projektu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2023-09-18T11:51:15Z</dcterms:modified>
</cp:coreProperties>
</file>