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980"/>
  </bookViews>
  <sheets>
    <sheet name="Položkový rozpočet" sheetId="1" r:id="rId1"/>
    <sheet name="Podklady pro stanovení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49" i="5" s="1"/>
  <c r="E42" i="5"/>
  <c r="E48" i="5" s="1"/>
  <c r="E40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E44" i="5" l="1"/>
  <c r="H43" i="5" s="1"/>
  <c r="E46" i="5" l="1"/>
  <c r="E50" i="5" s="1"/>
  <c r="H42" i="5"/>
  <c r="G39" i="5" l="1"/>
  <c r="G38" i="5"/>
  <c r="G40" i="5"/>
  <c r="H49" i="5"/>
  <c r="H48" i="5"/>
  <c r="D46" i="1" l="1"/>
  <c r="D43" i="1" l="1"/>
  <c r="D44" i="1" l="1"/>
  <c r="D45" i="1"/>
  <c r="D47" i="1" l="1"/>
  <c r="E47" i="1" s="1"/>
  <c r="E45" i="1"/>
  <c r="E46" i="1"/>
  <c r="E43" i="1"/>
  <c r="E44" i="1"/>
  <c r="F44" i="1"/>
  <c r="D50" i="1"/>
  <c r="F50" i="1" s="1"/>
  <c r="D49" i="1"/>
  <c r="E49" i="1" s="1"/>
  <c r="D48" i="1"/>
  <c r="E48" i="1" s="1"/>
  <c r="F47" i="1" l="1"/>
  <c r="F45" i="1"/>
  <c r="F46" i="1"/>
  <c r="F43" i="1"/>
  <c r="F48" i="1"/>
  <c r="D51" i="1"/>
  <c r="F51" i="1" s="1"/>
  <c r="E50" i="1"/>
  <c r="F49" i="1"/>
  <c r="E51" i="1" l="1"/>
</calcChain>
</file>

<file path=xl/sharedStrings.xml><?xml version="1.0" encoding="utf-8"?>
<sst xmlns="http://schemas.openxmlformats.org/spreadsheetml/2006/main" count="110" uniqueCount="71">
  <si>
    <t>Položkový rozpočet projektu</t>
  </si>
  <si>
    <t>Název a číslo výzvy MAS</t>
  </si>
  <si>
    <t>Název a číslo výzvy ŘO IROP</t>
  </si>
  <si>
    <t>Název  MAS</t>
  </si>
  <si>
    <t>Kyjovské Slovácko v pohybu, z. s.</t>
  </si>
  <si>
    <t>Název žadatele</t>
  </si>
  <si>
    <t>Název projektového záměru</t>
  </si>
  <si>
    <t>Položka</t>
  </si>
  <si>
    <t>Název položky</t>
  </si>
  <si>
    <t>Popis</t>
  </si>
  <si>
    <t>Částka v Kč</t>
  </si>
  <si>
    <t>Celkové přímé výdaje</t>
  </si>
  <si>
    <t>Celkové nepřímé výdaje</t>
  </si>
  <si>
    <t>položka 1</t>
  </si>
  <si>
    <t>položka 2</t>
  </si>
  <si>
    <t>položka 3</t>
  </si>
  <si>
    <t>položka 4</t>
  </si>
  <si>
    <t>Druh položky</t>
  </si>
  <si>
    <t>Celkové způsobilé výdaje</t>
  </si>
  <si>
    <t>Příspěvek EU</t>
  </si>
  <si>
    <t>Národní veřejné zdroje</t>
  </si>
  <si>
    <t>Podklady pro stanovení kategorií intervencí a kontrolu limitů</t>
  </si>
  <si>
    <t>Doplňující informace:</t>
  </si>
  <si>
    <t>Žadatel vyplňuje pouze žlutě podbarvené buňky.</t>
  </si>
  <si>
    <t>Způsobilé výdaje</t>
  </si>
  <si>
    <t>Oblast intervence</t>
  </si>
  <si>
    <t>Volitelný komentář ke stanovení objemu výdajů</t>
  </si>
  <si>
    <t>Objem přímých výdajů</t>
  </si>
  <si>
    <t>Limit výdajů v CZV</t>
  </si>
  <si>
    <t>Plnění limitu výdajů v CZV</t>
  </si>
  <si>
    <t>Podíl oblasti intervence</t>
  </si>
  <si>
    <t>Přímé výdaje</t>
  </si>
  <si>
    <t>Hlavní část projektu</t>
  </si>
  <si>
    <t xml:space="preserve">nákup stavby </t>
  </si>
  <si>
    <t>Doprovodná část projektu</t>
  </si>
  <si>
    <t>nákup pozemku/souboru pozemků v limitu 10 %</t>
  </si>
  <si>
    <t>nákup pozemku/souboru pozemků zahrnující opuštěnou nemovitost v limitu 15 %</t>
  </si>
  <si>
    <t>přímé výdaje na oblast intervence 044</t>
  </si>
  <si>
    <t>Přímé výdaje celkem</t>
  </si>
  <si>
    <t>Nepřímé náklady celkem (hodnota 7 % přímých výdajů)</t>
  </si>
  <si>
    <t>výdaje na oblast intervence 044 včetně příslušných nepřímých výdajů</t>
  </si>
  <si>
    <t>6. Nezpůsobilé výdaje</t>
  </si>
  <si>
    <t>Položky celkem</t>
  </si>
  <si>
    <t>Celkové nezpůsobilé výdaje</t>
  </si>
  <si>
    <t>Výdaje celkem</t>
  </si>
  <si>
    <t>Vlastní podíl žadatele z celkových způsobilých výdajů</t>
  </si>
  <si>
    <t>Vlastní podíl žadatele z celkových výdajů</t>
  </si>
  <si>
    <t>Souhrn</t>
  </si>
  <si>
    <t>V Korunách</t>
  </si>
  <si>
    <t>Procento z celkových výdajů</t>
  </si>
  <si>
    <t>Procento ze způsobilých výdajů</t>
  </si>
  <si>
    <t>není třeba vyplňovat</t>
  </si>
  <si>
    <t>položka X</t>
  </si>
  <si>
    <t xml:space="preserve">Instrukce pro vyplnění:
* Do položek rozpočtu části 1-5 uvádějte pouze přímé způsobilé výdaje do maximální výše celkových způsobilých výdajů definovných výzvou
** Položky nad limit maximální výše celkových způsobilých výdajů definovných výzvou a nezpůsobilé výdaje uveďte kumulativně do části 6
*** Pokud v rozpočtu bude chybět místo na další položky - přidejte řádky do dané části mezi položky 4 a X a položky přejmenujte.
**** V případě již existujícího položkového rozpočtu stavebních prací, pořizovaného vybavení, či konektivity od potenciálního dodavatele, je možné  uvést zde částky celkem a položkový rozpočet vložit jako další přílohu formuláře projektového záměru. Položkový rozpočet tvořený potenciálním dodavatelem však musí být srozumitelné a musí být zřejmé, co bude z projektu pořizováno. </t>
  </si>
  <si>
    <t>49. výzva IROP - Sociální služby - SC 5.1 (CLLD)</t>
  </si>
  <si>
    <t xml:space="preserve">Přesný výčet možných přímých výdajů na hlavní část projektu je uveden v kap. 4.2.1 Specifických pravidel. </t>
  </si>
  <si>
    <t xml:space="preserve">Pravidla pro dělení přímých výdajů mezi oblasti intervence jsou uvedena v kap. 4.2.1 Specifických pravidel. </t>
  </si>
  <si>
    <t xml:space="preserve">Přesný výčet možných přímých výdajů na doprovodnou část projektu je uveden v kap. 4.2.2 Specifických pravidel. </t>
  </si>
  <si>
    <t>nákup zařízení a vybavení, výstavba budov a stavební úpravy, které vytvoří podmínky pro kvalitní poskytování ambulantních a terénních sociálních služeb a pobytových služeb prevence, vytvoření, obnova a zkvalitnění materiálně technické základny těchto nových a stávajících sociálních služeb pro práci s cílovými skupinami kromě výdajů na zvýšení energetické účinnosti u rekonstrukcí budov</t>
  </si>
  <si>
    <t xml:space="preserve">zvýšení energetické účinnosti při rekonstrukci budov  </t>
  </si>
  <si>
    <t>pořízení automobilu bez dalších úprav</t>
  </si>
  <si>
    <t>pořízení automobilu s úpravou pro převoz osob s omezenou schopností pohybu</t>
  </si>
  <si>
    <t>souhrný limit v případě kombinace limitu 10 % a 15 % (projekt musí plnit kumulativně všechny limity)</t>
  </si>
  <si>
    <t>přímé výdaje na oblast intervence 127</t>
  </si>
  <si>
    <t>výdaje na oblast intervence 127 včetně příslušných nepřímých výdajů</t>
  </si>
  <si>
    <t>10. Výzva IROP 21+ Sociální služby</t>
  </si>
  <si>
    <t>1. Pořízení stavby formou výstavby a stavební úpravy</t>
  </si>
  <si>
    <t>2. Nákup stavby</t>
  </si>
  <si>
    <t>3. Pořízení majetku / Pořízení vybavení staveb</t>
  </si>
  <si>
    <t>4. Daň z přidané hodnoty</t>
  </si>
  <si>
    <t>5. Doprovodná část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</si>
</sst>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A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0" xfId="1" applyFont="1" applyAlignment="1">
      <alignment vertical="center"/>
    </xf>
    <xf numFmtId="165" fontId="7" fillId="0" borderId="0" xfId="1" applyNumberFormat="1"/>
    <xf numFmtId="0" fontId="7" fillId="0" borderId="0" xfId="1"/>
    <xf numFmtId="0" fontId="9" fillId="0" borderId="7" xfId="1" applyFont="1" applyBorder="1" applyAlignment="1">
      <alignment vertical="top"/>
    </xf>
    <xf numFmtId="165" fontId="9" fillId="0" borderId="2" xfId="1" applyNumberFormat="1" applyFont="1" applyBorder="1" applyAlignment="1">
      <alignment vertical="top"/>
    </xf>
    <xf numFmtId="0" fontId="9" fillId="0" borderId="2" xfId="1" applyFont="1" applyBorder="1" applyAlignment="1">
      <alignment vertical="top"/>
    </xf>
    <xf numFmtId="0" fontId="9" fillId="0" borderId="8" xfId="1" applyFont="1" applyBorder="1" applyAlignment="1">
      <alignment vertical="top"/>
    </xf>
    <xf numFmtId="0" fontId="7" fillId="0" borderId="9" xfId="1" applyBorder="1" applyAlignment="1">
      <alignment vertical="top"/>
    </xf>
    <xf numFmtId="0" fontId="9" fillId="0" borderId="0" xfId="1" applyFont="1" applyFill="1" applyAlignment="1">
      <alignment vertical="top"/>
    </xf>
    <xf numFmtId="0" fontId="9" fillId="0" borderId="0" xfId="1" applyFont="1" applyAlignment="1">
      <alignment vertical="top"/>
    </xf>
    <xf numFmtId="0" fontId="9" fillId="0" borderId="10" xfId="1" applyFont="1" applyBorder="1" applyAlignment="1">
      <alignment vertical="top"/>
    </xf>
    <xf numFmtId="0" fontId="7" fillId="6" borderId="11" xfId="1" applyFill="1" applyBorder="1" applyAlignment="1">
      <alignment vertical="top"/>
    </xf>
    <xf numFmtId="0" fontId="9" fillId="0" borderId="12" xfId="1" applyFont="1" applyBorder="1" applyAlignment="1">
      <alignment vertical="top"/>
    </xf>
    <xf numFmtId="0" fontId="9" fillId="0" borderId="13" xfId="1" applyFont="1" applyBorder="1" applyAlignment="1">
      <alignment vertical="top"/>
    </xf>
    <xf numFmtId="0" fontId="9" fillId="5" borderId="6" xfId="1" applyFont="1" applyFill="1" applyBorder="1" applyAlignment="1">
      <alignment horizontal="center" vertical="center" wrapText="1"/>
    </xf>
    <xf numFmtId="165" fontId="9" fillId="5" borderId="6" xfId="1" applyNumberFormat="1" applyFont="1" applyFill="1" applyBorder="1" applyAlignment="1">
      <alignment horizontal="center" vertical="center" wrapText="1"/>
    </xf>
    <xf numFmtId="0" fontId="9" fillId="0" borderId="1" xfId="1" applyFont="1" applyBorder="1"/>
    <xf numFmtId="165" fontId="10" fillId="0" borderId="1" xfId="1" applyNumberFormat="1" applyFont="1" applyBorder="1"/>
    <xf numFmtId="0" fontId="7" fillId="0" borderId="3" xfId="1" applyBorder="1"/>
    <xf numFmtId="0" fontId="7" fillId="0" borderId="1" xfId="1" applyBorder="1"/>
    <xf numFmtId="0" fontId="7" fillId="0" borderId="5" xfId="1" applyBorder="1"/>
    <xf numFmtId="0" fontId="7" fillId="7" borderId="1" xfId="1" applyFill="1" applyBorder="1"/>
    <xf numFmtId="0" fontId="7" fillId="7" borderId="5" xfId="1" applyFill="1" applyBorder="1"/>
    <xf numFmtId="0" fontId="7" fillId="6" borderId="1" xfId="1" applyFill="1" applyBorder="1" applyAlignment="1">
      <alignment vertical="center"/>
    </xf>
    <xf numFmtId="164" fontId="10" fillId="6" borderId="3" xfId="1" applyNumberFormat="1" applyFont="1" applyFill="1" applyBorder="1" applyAlignment="1">
      <alignment vertical="center"/>
    </xf>
    <xf numFmtId="164" fontId="7" fillId="8" borderId="1" xfId="1" applyNumberFormat="1" applyFill="1" applyBorder="1" applyAlignment="1">
      <alignment vertical="center"/>
    </xf>
    <xf numFmtId="0" fontId="7" fillId="0" borderId="1" xfId="1" applyBorder="1" applyAlignment="1">
      <alignment vertical="center"/>
    </xf>
    <xf numFmtId="0" fontId="7" fillId="0" borderId="5" xfId="1" applyBorder="1" applyAlignment="1">
      <alignment vertical="center"/>
    </xf>
    <xf numFmtId="0" fontId="7" fillId="0" borderId="0" xfId="1" applyAlignment="1">
      <alignment vertical="center"/>
    </xf>
    <xf numFmtId="0" fontId="7" fillId="0" borderId="1" xfId="1" applyBorder="1" applyAlignment="1">
      <alignment horizontal="left" vertical="center" wrapText="1" indent="3"/>
    </xf>
    <xf numFmtId="164" fontId="7" fillId="8" borderId="3" xfId="1" applyNumberFormat="1" applyFill="1" applyBorder="1" applyAlignment="1">
      <alignment vertical="center"/>
    </xf>
    <xf numFmtId="0" fontId="7" fillId="0" borderId="1" xfId="1" applyFill="1" applyBorder="1" applyAlignment="1">
      <alignment horizontal="left" vertical="center" wrapText="1" indent="3"/>
    </xf>
    <xf numFmtId="164" fontId="10" fillId="6" borderId="1" xfId="1" applyNumberFormat="1" applyFont="1" applyFill="1" applyBorder="1" applyAlignment="1">
      <alignment vertical="center"/>
    </xf>
    <xf numFmtId="0" fontId="7" fillId="7" borderId="1" xfId="1" applyFill="1" applyBorder="1" applyAlignment="1">
      <alignment vertical="center"/>
    </xf>
    <xf numFmtId="10" fontId="0" fillId="8" borderId="3" xfId="2" applyNumberFormat="1" applyFont="1" applyFill="1" applyBorder="1"/>
    <xf numFmtId="10" fontId="10" fillId="8" borderId="1" xfId="1" applyNumberFormat="1" applyFont="1" applyFill="1" applyBorder="1"/>
    <xf numFmtId="10" fontId="0" fillId="9" borderId="1" xfId="2" applyNumberFormat="1" applyFont="1" applyFill="1" applyBorder="1"/>
    <xf numFmtId="10" fontId="10" fillId="9" borderId="1" xfId="1" applyNumberFormat="1" applyFont="1" applyFill="1" applyBorder="1"/>
    <xf numFmtId="0" fontId="7" fillId="9" borderId="1" xfId="1" applyFill="1" applyBorder="1"/>
    <xf numFmtId="10" fontId="0" fillId="8" borderId="1" xfId="2" applyNumberFormat="1" applyFont="1" applyFill="1" applyBorder="1"/>
    <xf numFmtId="0" fontId="7" fillId="8" borderId="1" xfId="1" applyFill="1" applyBorder="1"/>
    <xf numFmtId="0" fontId="12" fillId="9" borderId="1" xfId="1" applyFont="1" applyFill="1" applyBorder="1"/>
    <xf numFmtId="0" fontId="10" fillId="9" borderId="1" xfId="1" applyFont="1" applyFill="1" applyBorder="1"/>
    <xf numFmtId="164" fontId="10" fillId="9" borderId="3" xfId="1" applyNumberFormat="1" applyFont="1" applyFill="1" applyBorder="1"/>
    <xf numFmtId="0" fontId="9" fillId="10" borderId="1" xfId="1" applyFont="1" applyFill="1" applyBorder="1"/>
    <xf numFmtId="164" fontId="9" fillId="10" borderId="3" xfId="1" applyNumberFormat="1" applyFont="1" applyFill="1" applyBorder="1"/>
    <xf numFmtId="0" fontId="7" fillId="10" borderId="1" xfId="1" applyFill="1" applyBorder="1"/>
    <xf numFmtId="0" fontId="9" fillId="5" borderId="1" xfId="1" applyFont="1" applyFill="1" applyBorder="1" applyAlignment="1">
      <alignment vertical="center"/>
    </xf>
    <xf numFmtId="0" fontId="9" fillId="5" borderId="1" xfId="1" applyFont="1" applyFill="1" applyBorder="1"/>
    <xf numFmtId="164" fontId="13" fillId="5" borderId="1" xfId="1" applyNumberFormat="1" applyFont="1" applyFill="1" applyBorder="1" applyAlignment="1">
      <alignment vertical="center"/>
    </xf>
    <xf numFmtId="164" fontId="9" fillId="5" borderId="3" xfId="1" applyNumberFormat="1" applyFont="1" applyFill="1" applyBorder="1" applyAlignment="1">
      <alignment vertical="center"/>
    </xf>
    <xf numFmtId="0" fontId="7" fillId="5" borderId="1" xfId="1" applyFill="1" applyBorder="1" applyAlignment="1">
      <alignment vertical="center"/>
    </xf>
    <xf numFmtId="10" fontId="9" fillId="5" borderId="5" xfId="1" applyNumberFormat="1" applyFont="1" applyFill="1" applyBorder="1" applyAlignment="1">
      <alignment vertical="center"/>
    </xf>
    <xf numFmtId="164" fontId="4" fillId="0" borderId="1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vertical="top"/>
    </xf>
    <xf numFmtId="165" fontId="9" fillId="0" borderId="12" xfId="1" applyNumberFormat="1" applyFont="1" applyBorder="1" applyAlignment="1">
      <alignment vertical="top"/>
    </xf>
    <xf numFmtId="165" fontId="10" fillId="7" borderId="1" xfId="1" applyNumberFormat="1" applyFont="1" applyFill="1" applyBorder="1" applyAlignment="1">
      <alignment vertical="center"/>
    </xf>
    <xf numFmtId="0" fontId="7" fillId="7" borderId="3" xfId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7" fillId="8" borderId="1" xfId="1" applyFill="1" applyBorder="1" applyAlignment="1">
      <alignment horizontal="left" vertical="center" wrapText="1" indent="3"/>
    </xf>
    <xf numFmtId="164" fontId="11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horizontal="center" vertical="center"/>
    </xf>
    <xf numFmtId="164" fontId="10" fillId="7" borderId="3" xfId="1" applyNumberFormat="1" applyFont="1" applyFill="1" applyBorder="1" applyAlignment="1">
      <alignment vertical="center"/>
    </xf>
    <xf numFmtId="164" fontId="7" fillId="7" borderId="4" xfId="1" applyNumberFormat="1" applyFill="1" applyBorder="1"/>
    <xf numFmtId="0" fontId="7" fillId="0" borderId="1" xfId="1" applyBorder="1" applyAlignment="1">
      <alignment horizontal="left" vertical="center" indent="3"/>
    </xf>
    <xf numFmtId="0" fontId="12" fillId="6" borderId="1" xfId="1" applyFont="1" applyFill="1" applyBorder="1"/>
    <xf numFmtId="0" fontId="7" fillId="8" borderId="5" xfId="1" applyFill="1" applyBorder="1"/>
    <xf numFmtId="0" fontId="7" fillId="9" borderId="1" xfId="1" applyFill="1" applyBorder="1" applyAlignment="1">
      <alignment horizontal="left" vertical="center" indent="3"/>
    </xf>
    <xf numFmtId="165" fontId="7" fillId="9" borderId="1" xfId="1" applyNumberFormat="1" applyFill="1" applyBorder="1" applyAlignment="1">
      <alignment vertical="center"/>
    </xf>
    <xf numFmtId="164" fontId="10" fillId="9" borderId="1" xfId="1" applyNumberFormat="1" applyFont="1" applyFill="1" applyBorder="1" applyAlignment="1">
      <alignment vertical="center"/>
    </xf>
    <xf numFmtId="165" fontId="7" fillId="0" borderId="1" xfId="1" applyNumberFormat="1" applyBorder="1" applyAlignment="1">
      <alignment vertical="center"/>
    </xf>
    <xf numFmtId="0" fontId="10" fillId="0" borderId="1" xfId="1" applyFont="1" applyBorder="1" applyAlignment="1">
      <alignment vertical="center"/>
    </xf>
    <xf numFmtId="165" fontId="10" fillId="9" borderId="1" xfId="1" applyNumberFormat="1" applyFont="1" applyFill="1" applyBorder="1" applyAlignment="1">
      <alignment vertical="center"/>
    </xf>
    <xf numFmtId="165" fontId="10" fillId="10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vertical="center"/>
    </xf>
    <xf numFmtId="165" fontId="7" fillId="0" borderId="0" xfId="1" applyNumberFormat="1" applyAlignment="1">
      <alignment vertical="center"/>
    </xf>
    <xf numFmtId="0" fontId="10" fillId="0" borderId="0" xfId="1" applyFont="1" applyAlignment="1">
      <alignment vertical="center"/>
    </xf>
    <xf numFmtId="0" fontId="10" fillId="9" borderId="1" xfId="1" applyFont="1" applyFill="1" applyBorder="1" applyAlignment="1">
      <alignment vertical="center"/>
    </xf>
    <xf numFmtId="165" fontId="9" fillId="5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3">
    <cellStyle name="Normální" xfId="0" builtinId="0"/>
    <cellStyle name="Normální 2" xfId="1"/>
    <cellStyle name="Procenta 2" xfId="2"/>
  </cellStyles>
  <dxfs count="10"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9999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view="pageLayout" topLeftCell="A14" zoomScale="80" zoomScaleNormal="100" zoomScalePageLayoutView="80" workbookViewId="0">
      <selection activeCell="A28" sqref="A28:XFD33"/>
    </sheetView>
  </sheetViews>
  <sheetFormatPr defaultRowHeight="15" x14ac:dyDescent="0.25"/>
  <cols>
    <col min="2" max="2" width="19.140625" customWidth="1"/>
    <col min="3" max="3" width="14.5703125" bestFit="1" customWidth="1"/>
    <col min="4" max="4" width="13.7109375" bestFit="1" customWidth="1"/>
    <col min="5" max="5" width="42.28515625" customWidth="1"/>
    <col min="6" max="6" width="19.5703125" customWidth="1"/>
  </cols>
  <sheetData>
    <row r="1" spans="1:5" ht="0.6" customHeight="1" x14ac:dyDescent="0.25"/>
    <row r="2" spans="1:5" ht="18.75" x14ac:dyDescent="0.3">
      <c r="A2" s="1" t="s">
        <v>0</v>
      </c>
    </row>
    <row r="3" spans="1:5" ht="14.45" customHeight="1" x14ac:dyDescent="0.25">
      <c r="A3" s="102" t="s">
        <v>3</v>
      </c>
      <c r="B3" s="102"/>
      <c r="C3" s="103" t="s">
        <v>4</v>
      </c>
      <c r="D3" s="103"/>
      <c r="E3" s="103"/>
    </row>
    <row r="4" spans="1:5" ht="14.45" customHeight="1" x14ac:dyDescent="0.25">
      <c r="A4" s="102" t="s">
        <v>1</v>
      </c>
      <c r="B4" s="102"/>
      <c r="C4" s="111" t="s">
        <v>65</v>
      </c>
      <c r="D4" s="103"/>
      <c r="E4" s="103"/>
    </row>
    <row r="5" spans="1:5" ht="14.45" customHeight="1" x14ac:dyDescent="0.25">
      <c r="A5" s="102" t="s">
        <v>2</v>
      </c>
      <c r="B5" s="102"/>
      <c r="C5" s="104" t="s">
        <v>54</v>
      </c>
      <c r="D5" s="103"/>
      <c r="E5" s="103"/>
    </row>
    <row r="7" spans="1:5" ht="34.15" customHeight="1" x14ac:dyDescent="0.25">
      <c r="A7" s="107" t="s">
        <v>5</v>
      </c>
      <c r="B7" s="107"/>
      <c r="C7" s="105"/>
      <c r="D7" s="105"/>
      <c r="E7" s="105"/>
    </row>
    <row r="8" spans="1:5" ht="27.6" customHeight="1" x14ac:dyDescent="0.25">
      <c r="A8" s="107" t="s">
        <v>6</v>
      </c>
      <c r="B8" s="107"/>
      <c r="C8" s="105"/>
      <c r="D8" s="105"/>
      <c r="E8" s="105"/>
    </row>
    <row r="9" spans="1:5" x14ac:dyDescent="0.25">
      <c r="A9" s="5" t="s">
        <v>7</v>
      </c>
      <c r="B9" s="5" t="s">
        <v>8</v>
      </c>
      <c r="C9" s="3" t="s">
        <v>17</v>
      </c>
      <c r="D9" s="3" t="s">
        <v>10</v>
      </c>
      <c r="E9" s="5" t="s">
        <v>9</v>
      </c>
    </row>
    <row r="10" spans="1:5" ht="29.45" customHeight="1" x14ac:dyDescent="0.25">
      <c r="A10" s="106" t="s">
        <v>66</v>
      </c>
      <c r="B10" s="95"/>
      <c r="C10" s="95"/>
      <c r="D10" s="95"/>
      <c r="E10" s="95"/>
    </row>
    <row r="11" spans="1:5" x14ac:dyDescent="0.25">
      <c r="A11" s="6" t="s">
        <v>13</v>
      </c>
      <c r="B11" s="6"/>
      <c r="C11" s="2"/>
      <c r="D11" s="4"/>
      <c r="E11" s="7"/>
    </row>
    <row r="12" spans="1:5" x14ac:dyDescent="0.25">
      <c r="A12" s="6" t="s">
        <v>14</v>
      </c>
      <c r="B12" s="6"/>
      <c r="C12" s="2"/>
      <c r="D12" s="4"/>
      <c r="E12" s="7"/>
    </row>
    <row r="13" spans="1:5" x14ac:dyDescent="0.25">
      <c r="A13" s="6" t="s">
        <v>15</v>
      </c>
      <c r="B13" s="6"/>
      <c r="C13" s="2"/>
      <c r="D13" s="4"/>
      <c r="E13" s="7"/>
    </row>
    <row r="14" spans="1:5" x14ac:dyDescent="0.25">
      <c r="A14" s="6" t="s">
        <v>16</v>
      </c>
      <c r="B14" s="6"/>
      <c r="C14" s="2"/>
      <c r="D14" s="4"/>
      <c r="E14" s="7"/>
    </row>
    <row r="15" spans="1:5" x14ac:dyDescent="0.25">
      <c r="A15" s="6" t="s">
        <v>52</v>
      </c>
      <c r="B15" s="6"/>
      <c r="C15" s="2"/>
      <c r="D15" s="4"/>
      <c r="E15" s="7"/>
    </row>
    <row r="16" spans="1:5" x14ac:dyDescent="0.25">
      <c r="A16" s="93" t="s">
        <v>67</v>
      </c>
      <c r="B16" s="94"/>
      <c r="C16" s="94"/>
      <c r="D16" s="94"/>
      <c r="E16" s="94"/>
    </row>
    <row r="17" spans="1:5" x14ac:dyDescent="0.25">
      <c r="A17" s="6" t="s">
        <v>13</v>
      </c>
      <c r="B17" s="6"/>
      <c r="C17" s="2"/>
      <c r="D17" s="4"/>
      <c r="E17" s="7"/>
    </row>
    <row r="18" spans="1:5" x14ac:dyDescent="0.25">
      <c r="A18" s="6" t="s">
        <v>14</v>
      </c>
      <c r="B18" s="6"/>
      <c r="C18" s="2"/>
      <c r="D18" s="4"/>
      <c r="E18" s="7"/>
    </row>
    <row r="19" spans="1:5" x14ac:dyDescent="0.25">
      <c r="A19" s="6" t="s">
        <v>15</v>
      </c>
      <c r="B19" s="6"/>
      <c r="C19" s="2"/>
      <c r="D19" s="4"/>
      <c r="E19" s="7"/>
    </row>
    <row r="20" spans="1:5" x14ac:dyDescent="0.25">
      <c r="A20" s="6" t="s">
        <v>16</v>
      </c>
      <c r="B20" s="6"/>
      <c r="C20" s="2"/>
      <c r="D20" s="4"/>
      <c r="E20" s="7"/>
    </row>
    <row r="21" spans="1:5" x14ac:dyDescent="0.25">
      <c r="A21" s="6" t="s">
        <v>52</v>
      </c>
      <c r="B21" s="6"/>
      <c r="C21" s="2"/>
      <c r="D21" s="4"/>
      <c r="E21" s="7"/>
    </row>
    <row r="22" spans="1:5" x14ac:dyDescent="0.25">
      <c r="A22" s="95" t="s">
        <v>68</v>
      </c>
      <c r="B22" s="95"/>
      <c r="C22" s="95"/>
      <c r="D22" s="95"/>
      <c r="E22" s="95"/>
    </row>
    <row r="23" spans="1:5" x14ac:dyDescent="0.25">
      <c r="A23" s="6" t="s">
        <v>13</v>
      </c>
      <c r="B23" s="6"/>
      <c r="C23" s="2"/>
      <c r="D23" s="4"/>
      <c r="E23" s="7"/>
    </row>
    <row r="24" spans="1:5" x14ac:dyDescent="0.25">
      <c r="A24" s="6" t="s">
        <v>14</v>
      </c>
      <c r="B24" s="6"/>
      <c r="C24" s="2"/>
      <c r="D24" s="4"/>
      <c r="E24" s="7"/>
    </row>
    <row r="25" spans="1:5" x14ac:dyDescent="0.25">
      <c r="A25" s="6" t="s">
        <v>15</v>
      </c>
      <c r="B25" s="6"/>
      <c r="C25" s="2"/>
      <c r="D25" s="4"/>
      <c r="E25" s="7"/>
    </row>
    <row r="26" spans="1:5" x14ac:dyDescent="0.25">
      <c r="A26" s="6" t="s">
        <v>16</v>
      </c>
      <c r="B26" s="6"/>
      <c r="C26" s="2"/>
      <c r="D26" s="4"/>
      <c r="E26" s="7"/>
    </row>
    <row r="27" spans="1:5" x14ac:dyDescent="0.25">
      <c r="A27" s="6" t="s">
        <v>52</v>
      </c>
      <c r="B27" s="6"/>
      <c r="C27" s="2"/>
      <c r="D27" s="4"/>
      <c r="E27" s="7"/>
    </row>
    <row r="28" spans="1:5" x14ac:dyDescent="0.25">
      <c r="A28" s="95" t="s">
        <v>69</v>
      </c>
      <c r="B28" s="95"/>
      <c r="C28" s="95"/>
      <c r="D28" s="95"/>
      <c r="E28" s="95"/>
    </row>
    <row r="29" spans="1:5" x14ac:dyDescent="0.25">
      <c r="A29" s="6" t="s">
        <v>13</v>
      </c>
      <c r="B29" s="6"/>
      <c r="C29" s="2"/>
      <c r="D29" s="4"/>
      <c r="E29" s="7"/>
    </row>
    <row r="30" spans="1:5" x14ac:dyDescent="0.25">
      <c r="A30" s="6" t="s">
        <v>14</v>
      </c>
      <c r="B30" s="6"/>
      <c r="C30" s="2"/>
      <c r="D30" s="4"/>
      <c r="E30" s="7"/>
    </row>
    <row r="31" spans="1:5" x14ac:dyDescent="0.25">
      <c r="A31" s="6" t="s">
        <v>15</v>
      </c>
      <c r="B31" s="6"/>
      <c r="C31" s="2"/>
      <c r="D31" s="4"/>
      <c r="E31" s="7"/>
    </row>
    <row r="32" spans="1:5" x14ac:dyDescent="0.25">
      <c r="A32" s="6" t="s">
        <v>16</v>
      </c>
      <c r="B32" s="6"/>
      <c r="C32" s="2"/>
      <c r="D32" s="4"/>
      <c r="E32" s="7"/>
    </row>
    <row r="33" spans="1:6" x14ac:dyDescent="0.25">
      <c r="A33" s="6" t="s">
        <v>52</v>
      </c>
      <c r="B33" s="6"/>
      <c r="C33" s="2"/>
      <c r="D33" s="4"/>
      <c r="E33" s="7"/>
    </row>
    <row r="34" spans="1:6" x14ac:dyDescent="0.25">
      <c r="A34" s="95" t="s">
        <v>70</v>
      </c>
      <c r="B34" s="95"/>
      <c r="C34" s="95"/>
      <c r="D34" s="95"/>
      <c r="E34" s="95"/>
    </row>
    <row r="35" spans="1:6" x14ac:dyDescent="0.25">
      <c r="A35" s="6" t="s">
        <v>13</v>
      </c>
      <c r="B35" s="6"/>
      <c r="C35" s="2"/>
      <c r="D35" s="4"/>
      <c r="E35" s="7"/>
    </row>
    <row r="36" spans="1:6" x14ac:dyDescent="0.25">
      <c r="A36" s="6" t="s">
        <v>14</v>
      </c>
      <c r="B36" s="6"/>
      <c r="C36" s="2"/>
      <c r="D36" s="4"/>
      <c r="E36" s="7"/>
    </row>
    <row r="37" spans="1:6" x14ac:dyDescent="0.25">
      <c r="A37" s="6" t="s">
        <v>15</v>
      </c>
      <c r="B37" s="6"/>
      <c r="C37" s="2"/>
      <c r="D37" s="4"/>
      <c r="E37" s="7"/>
    </row>
    <row r="38" spans="1:6" x14ac:dyDescent="0.25">
      <c r="A38" s="6" t="s">
        <v>16</v>
      </c>
      <c r="B38" s="6"/>
      <c r="C38" s="2"/>
      <c r="D38" s="4"/>
      <c r="E38" s="8"/>
    </row>
    <row r="39" spans="1:6" x14ac:dyDescent="0.25">
      <c r="A39" s="6" t="s">
        <v>52</v>
      </c>
      <c r="B39" s="6"/>
      <c r="C39" s="2"/>
      <c r="D39" s="4"/>
      <c r="E39" s="7"/>
    </row>
    <row r="40" spans="1:6" x14ac:dyDescent="0.25">
      <c r="A40" s="95" t="s">
        <v>41</v>
      </c>
      <c r="B40" s="95"/>
      <c r="C40" s="95"/>
      <c r="D40" s="95"/>
      <c r="E40" s="95"/>
    </row>
    <row r="41" spans="1:6" ht="34.9" customHeight="1" x14ac:dyDescent="0.25">
      <c r="A41" s="7" t="s">
        <v>42</v>
      </c>
      <c r="B41" s="6"/>
      <c r="C41" s="66" t="s">
        <v>51</v>
      </c>
      <c r="D41" s="4"/>
      <c r="E41" s="7"/>
    </row>
    <row r="42" spans="1:6" ht="34.9" customHeight="1" x14ac:dyDescent="0.25">
      <c r="A42" s="109" t="s">
        <v>47</v>
      </c>
      <c r="B42" s="110"/>
      <c r="C42" s="110"/>
      <c r="D42" s="64" t="s">
        <v>48</v>
      </c>
      <c r="E42" s="67" t="s">
        <v>50</v>
      </c>
      <c r="F42" s="67" t="s">
        <v>49</v>
      </c>
    </row>
    <row r="43" spans="1:6" x14ac:dyDescent="0.25">
      <c r="A43" s="96" t="s">
        <v>11</v>
      </c>
      <c r="B43" s="97"/>
      <c r="C43" s="98"/>
      <c r="D43" s="62">
        <f>SUM(D11:D15,D17:D21,D23:D27,D29:D33,D35:D39)</f>
        <v>0</v>
      </c>
      <c r="E43" s="65" t="e">
        <f>D43/$D$45</f>
        <v>#DIV/0!</v>
      </c>
      <c r="F43" s="65" t="e">
        <f t="shared" ref="F43:F51" si="0">D43/$D$47</f>
        <v>#DIV/0!</v>
      </c>
    </row>
    <row r="44" spans="1:6" x14ac:dyDescent="0.25">
      <c r="A44" s="99" t="s">
        <v>12</v>
      </c>
      <c r="B44" s="100"/>
      <c r="C44" s="101"/>
      <c r="D44" s="63">
        <f>D43*0.07</f>
        <v>0</v>
      </c>
      <c r="E44" s="65" t="e">
        <f t="shared" ref="E44:E51" si="1">D44/$D$45</f>
        <v>#DIV/0!</v>
      </c>
      <c r="F44" s="65" t="e">
        <f t="shared" si="0"/>
        <v>#DIV/0!</v>
      </c>
    </row>
    <row r="45" spans="1:6" x14ac:dyDescent="0.25">
      <c r="A45" s="99" t="s">
        <v>18</v>
      </c>
      <c r="B45" s="100"/>
      <c r="C45" s="101"/>
      <c r="D45" s="63">
        <f>D43+D44</f>
        <v>0</v>
      </c>
      <c r="E45" s="65" t="e">
        <f t="shared" si="1"/>
        <v>#DIV/0!</v>
      </c>
      <c r="F45" s="65" t="e">
        <f t="shared" si="0"/>
        <v>#DIV/0!</v>
      </c>
    </row>
    <row r="46" spans="1:6" x14ac:dyDescent="0.25">
      <c r="A46" s="99" t="s">
        <v>43</v>
      </c>
      <c r="B46" s="100"/>
      <c r="C46" s="101"/>
      <c r="D46" s="63">
        <f>D41</f>
        <v>0</v>
      </c>
      <c r="E46" s="65" t="e">
        <f t="shared" si="1"/>
        <v>#DIV/0!</v>
      </c>
      <c r="F46" s="65" t="e">
        <f t="shared" si="0"/>
        <v>#DIV/0!</v>
      </c>
    </row>
    <row r="47" spans="1:6" x14ac:dyDescent="0.25">
      <c r="A47" s="99" t="s">
        <v>44</v>
      </c>
      <c r="B47" s="100"/>
      <c r="C47" s="101"/>
      <c r="D47" s="63">
        <f>D45+D46</f>
        <v>0</v>
      </c>
      <c r="E47" s="65" t="e">
        <f t="shared" si="1"/>
        <v>#DIV/0!</v>
      </c>
      <c r="F47" s="65" t="e">
        <f t="shared" si="0"/>
        <v>#DIV/0!</v>
      </c>
    </row>
    <row r="48" spans="1:6" x14ac:dyDescent="0.25">
      <c r="A48" s="99" t="s">
        <v>19</v>
      </c>
      <c r="B48" s="100"/>
      <c r="C48" s="101"/>
      <c r="D48" s="63">
        <f>D45*0.8</f>
        <v>0</v>
      </c>
      <c r="E48" s="65" t="e">
        <f t="shared" si="1"/>
        <v>#DIV/0!</v>
      </c>
      <c r="F48" s="65" t="e">
        <f t="shared" si="0"/>
        <v>#DIV/0!</v>
      </c>
    </row>
    <row r="49" spans="1:6" x14ac:dyDescent="0.25">
      <c r="A49" s="99" t="s">
        <v>20</v>
      </c>
      <c r="B49" s="100"/>
      <c r="C49" s="101"/>
      <c r="D49" s="63">
        <f>D45*0.15</f>
        <v>0</v>
      </c>
      <c r="E49" s="65" t="e">
        <f t="shared" si="1"/>
        <v>#DIV/0!</v>
      </c>
      <c r="F49" s="65" t="e">
        <f t="shared" si="0"/>
        <v>#DIV/0!</v>
      </c>
    </row>
    <row r="50" spans="1:6" x14ac:dyDescent="0.25">
      <c r="A50" s="99" t="s">
        <v>45</v>
      </c>
      <c r="B50" s="100"/>
      <c r="C50" s="101"/>
      <c r="D50" s="63">
        <f>D45*0.05</f>
        <v>0</v>
      </c>
      <c r="E50" s="65" t="e">
        <f t="shared" si="1"/>
        <v>#DIV/0!</v>
      </c>
      <c r="F50" s="65" t="e">
        <f t="shared" si="0"/>
        <v>#DIV/0!</v>
      </c>
    </row>
    <row r="51" spans="1:6" x14ac:dyDescent="0.25">
      <c r="A51" s="99" t="s">
        <v>46</v>
      </c>
      <c r="B51" s="100"/>
      <c r="C51" s="101"/>
      <c r="D51" s="63">
        <f>D50+D46</f>
        <v>0</v>
      </c>
      <c r="E51" s="65" t="e">
        <f t="shared" si="1"/>
        <v>#DIV/0!</v>
      </c>
      <c r="F51" s="65" t="e">
        <f t="shared" si="0"/>
        <v>#DIV/0!</v>
      </c>
    </row>
    <row r="52" spans="1:6" ht="178.9" customHeight="1" x14ac:dyDescent="0.25">
      <c r="A52" s="108" t="s">
        <v>53</v>
      </c>
      <c r="B52" s="108"/>
      <c r="C52" s="108"/>
      <c r="D52" s="108"/>
      <c r="E52" s="108"/>
      <c r="F52" s="108"/>
    </row>
  </sheetData>
  <mergeCells count="27">
    <mergeCell ref="A52:F52"/>
    <mergeCell ref="A46:C46"/>
    <mergeCell ref="A47:C47"/>
    <mergeCell ref="A51:C51"/>
    <mergeCell ref="A42:C42"/>
    <mergeCell ref="A48:C48"/>
    <mergeCell ref="A49:C49"/>
    <mergeCell ref="A50:C50"/>
    <mergeCell ref="A10:E10"/>
    <mergeCell ref="A7:B7"/>
    <mergeCell ref="A8:B8"/>
    <mergeCell ref="A4:B4"/>
    <mergeCell ref="A5:B5"/>
    <mergeCell ref="C8:E8"/>
    <mergeCell ref="A3:B3"/>
    <mergeCell ref="C3:E3"/>
    <mergeCell ref="C4:E4"/>
    <mergeCell ref="C5:E5"/>
    <mergeCell ref="C7:E7"/>
    <mergeCell ref="A16:E16"/>
    <mergeCell ref="A22:E22"/>
    <mergeCell ref="A43:C43"/>
    <mergeCell ref="A44:C44"/>
    <mergeCell ref="A45:C45"/>
    <mergeCell ref="A40:E40"/>
    <mergeCell ref="A28:E28"/>
    <mergeCell ref="A34:E34"/>
  </mergeCells>
  <dataValidations disablePrompts="1" count="2">
    <dataValidation type="list" allowBlank="1" showInputMessage="1" showErrorMessage="1" sqref="C11:C15 C17:C21 C35:C40 C23:C27 C29:C33">
      <formula1>"stavební práce, pořízení majetku, služba"</formula1>
    </dataValidation>
    <dataValidation type="decimal" allowBlank="1" showInputMessage="1" showErrorMessage="1" sqref="D17:D21">
      <formula1>0</formula1>
      <formula2>4000000</formula2>
    </dataValidation>
  </dataValidations>
  <pageMargins left="0.7" right="0.7" top="0.75" bottom="0.75" header="0.3" footer="0.3"/>
  <pageSetup paperSize="9" scale="49" fitToWidth="0" orientation="landscape" r:id="rId1"/>
  <headerFooter differentFirst="1">
    <firstHeader>&amp;L&amp;G</firstHeader>
  </headerFooter>
  <ignoredErrors>
    <ignoredError sqref="D4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opLeftCell="A28" zoomScaleNormal="100" workbookViewId="0">
      <selection activeCell="E37" sqref="E37"/>
    </sheetView>
  </sheetViews>
  <sheetFormatPr defaultRowHeight="12.75" x14ac:dyDescent="0.2"/>
  <cols>
    <col min="1" max="1" width="2.140625" style="11" customWidth="1"/>
    <col min="2" max="2" width="113.28515625" style="11" customWidth="1"/>
    <col min="3" max="3" width="12.140625" style="10" customWidth="1"/>
    <col min="4" max="4" width="45.5703125" style="11" customWidth="1"/>
    <col min="5" max="5" width="22.42578125" style="11" customWidth="1"/>
    <col min="6" max="6" width="15.85546875" style="11" customWidth="1"/>
    <col min="7" max="8" width="12.7109375" style="11" customWidth="1"/>
    <col min="9" max="9" width="15.7109375" style="11" bestFit="1" customWidth="1"/>
    <col min="10" max="16384" width="9.140625" style="11"/>
  </cols>
  <sheetData>
    <row r="1" spans="2:8" ht="15.75" x14ac:dyDescent="0.2">
      <c r="B1" s="9" t="s">
        <v>21</v>
      </c>
    </row>
    <row r="4" spans="2:8" x14ac:dyDescent="0.2">
      <c r="B4" s="12" t="s">
        <v>22</v>
      </c>
      <c r="C4" s="13"/>
      <c r="D4" s="14"/>
      <c r="E4" s="14"/>
      <c r="F4" s="14"/>
      <c r="G4" s="14"/>
      <c r="H4" s="15"/>
    </row>
    <row r="5" spans="2:8" x14ac:dyDescent="0.2">
      <c r="B5" s="16" t="s">
        <v>55</v>
      </c>
      <c r="C5" s="68"/>
      <c r="D5" s="18"/>
      <c r="E5" s="18"/>
      <c r="F5" s="18"/>
      <c r="G5" s="18"/>
      <c r="H5" s="19"/>
    </row>
    <row r="6" spans="2:8" x14ac:dyDescent="0.2">
      <c r="B6" s="16" t="s">
        <v>56</v>
      </c>
      <c r="C6" s="68"/>
      <c r="D6" s="18"/>
      <c r="E6" s="17"/>
      <c r="F6" s="18"/>
      <c r="G6" s="18"/>
      <c r="H6" s="19"/>
    </row>
    <row r="7" spans="2:8" x14ac:dyDescent="0.2">
      <c r="B7" s="16" t="s">
        <v>57</v>
      </c>
      <c r="C7" s="68"/>
      <c r="D7" s="18"/>
      <c r="E7" s="17"/>
      <c r="F7" s="18"/>
      <c r="G7" s="18"/>
      <c r="H7" s="19"/>
    </row>
    <row r="8" spans="2:8" x14ac:dyDescent="0.2">
      <c r="B8" s="20" t="s">
        <v>23</v>
      </c>
      <c r="C8" s="69"/>
      <c r="D8" s="21"/>
      <c r="E8" s="21"/>
      <c r="F8" s="21"/>
      <c r="G8" s="21"/>
      <c r="H8" s="22"/>
    </row>
    <row r="11" spans="2:8" ht="25.5" x14ac:dyDescent="0.2">
      <c r="B11" s="23" t="s">
        <v>24</v>
      </c>
      <c r="C11" s="24" t="s">
        <v>25</v>
      </c>
      <c r="D11" s="23" t="s">
        <v>26</v>
      </c>
      <c r="E11" s="23" t="s">
        <v>27</v>
      </c>
      <c r="F11" s="23" t="s">
        <v>28</v>
      </c>
      <c r="G11" s="23" t="s">
        <v>29</v>
      </c>
      <c r="H11" s="23" t="s">
        <v>30</v>
      </c>
    </row>
    <row r="12" spans="2:8" x14ac:dyDescent="0.2">
      <c r="B12" s="25" t="s">
        <v>31</v>
      </c>
      <c r="C12" s="26"/>
      <c r="D12" s="25"/>
      <c r="E12" s="27"/>
      <c r="F12" s="28"/>
      <c r="G12" s="28"/>
      <c r="H12" s="29"/>
    </row>
    <row r="13" spans="2:8" ht="21.75" customHeight="1" x14ac:dyDescent="0.2">
      <c r="B13" s="42" t="s">
        <v>32</v>
      </c>
      <c r="C13" s="70"/>
      <c r="D13" s="30"/>
      <c r="E13" s="71"/>
      <c r="F13" s="30"/>
      <c r="G13" s="30"/>
      <c r="H13" s="31"/>
    </row>
    <row r="14" spans="2:8" s="37" customFormat="1" ht="58.5" customHeight="1" x14ac:dyDescent="0.25">
      <c r="B14" s="38" t="s">
        <v>58</v>
      </c>
      <c r="C14" s="72">
        <v>127</v>
      </c>
      <c r="D14" s="32"/>
      <c r="E14" s="33">
        <v>0</v>
      </c>
      <c r="F14" s="34"/>
      <c r="G14" s="35"/>
      <c r="H14" s="36"/>
    </row>
    <row r="15" spans="2:8" s="37" customFormat="1" ht="21" customHeight="1" x14ac:dyDescent="0.25">
      <c r="B15" s="38" t="s">
        <v>59</v>
      </c>
      <c r="C15" s="72">
        <v>44</v>
      </c>
      <c r="D15" s="32"/>
      <c r="E15" s="33">
        <v>0</v>
      </c>
      <c r="F15" s="39"/>
      <c r="G15" s="35"/>
      <c r="H15" s="36"/>
    </row>
    <row r="16" spans="2:8" s="37" customFormat="1" ht="21" customHeight="1" x14ac:dyDescent="0.25">
      <c r="B16" s="40" t="s">
        <v>33</v>
      </c>
      <c r="C16" s="72">
        <v>127</v>
      </c>
      <c r="D16" s="32"/>
      <c r="E16" s="41">
        <v>0</v>
      </c>
      <c r="F16" s="39"/>
      <c r="G16" s="35"/>
      <c r="H16" s="36"/>
    </row>
    <row r="17" spans="2:8" ht="20.25" customHeight="1" x14ac:dyDescent="0.2">
      <c r="B17" s="73" t="s">
        <v>60</v>
      </c>
      <c r="C17" s="72">
        <v>127</v>
      </c>
      <c r="D17" s="32"/>
      <c r="E17" s="41">
        <v>0</v>
      </c>
      <c r="F17" s="74">
        <v>1820000</v>
      </c>
      <c r="G17" s="75" t="b">
        <f>E17&lt;=F17</f>
        <v>1</v>
      </c>
      <c r="H17" s="35"/>
    </row>
    <row r="18" spans="2:8" ht="20.25" customHeight="1" x14ac:dyDescent="0.2">
      <c r="B18" s="73" t="s">
        <v>60</v>
      </c>
      <c r="C18" s="72">
        <v>127</v>
      </c>
      <c r="D18" s="32"/>
      <c r="E18" s="41">
        <v>0</v>
      </c>
      <c r="F18" s="74">
        <v>1820000</v>
      </c>
      <c r="G18" s="75" t="b">
        <f t="shared" ref="G18:G25" si="0">E18&lt;=F18</f>
        <v>1</v>
      </c>
      <c r="H18" s="35"/>
    </row>
    <row r="19" spans="2:8" ht="20.25" customHeight="1" x14ac:dyDescent="0.2">
      <c r="B19" s="73" t="s">
        <v>60</v>
      </c>
      <c r="C19" s="72">
        <v>127</v>
      </c>
      <c r="D19" s="32"/>
      <c r="E19" s="41">
        <v>0</v>
      </c>
      <c r="F19" s="74">
        <v>1820000</v>
      </c>
      <c r="G19" s="75" t="b">
        <f t="shared" si="0"/>
        <v>1</v>
      </c>
      <c r="H19" s="35"/>
    </row>
    <row r="20" spans="2:8" ht="20.25" customHeight="1" x14ac:dyDescent="0.2">
      <c r="B20" s="73" t="s">
        <v>60</v>
      </c>
      <c r="C20" s="72">
        <v>127</v>
      </c>
      <c r="D20" s="32"/>
      <c r="E20" s="41">
        <v>0</v>
      </c>
      <c r="F20" s="74">
        <v>1820000</v>
      </c>
      <c r="G20" s="75" t="b">
        <f t="shared" si="0"/>
        <v>1</v>
      </c>
      <c r="H20" s="35"/>
    </row>
    <row r="21" spans="2:8" ht="20.25" customHeight="1" x14ac:dyDescent="0.2">
      <c r="B21" s="73" t="s">
        <v>60</v>
      </c>
      <c r="C21" s="72">
        <v>127</v>
      </c>
      <c r="D21" s="32"/>
      <c r="E21" s="41">
        <v>0</v>
      </c>
      <c r="F21" s="74">
        <v>1820000</v>
      </c>
      <c r="G21" s="75" t="b">
        <f t="shared" si="0"/>
        <v>1</v>
      </c>
      <c r="H21" s="35"/>
    </row>
    <row r="22" spans="2:8" ht="20.25" customHeight="1" x14ac:dyDescent="0.2">
      <c r="B22" s="73" t="s">
        <v>60</v>
      </c>
      <c r="C22" s="72">
        <v>127</v>
      </c>
      <c r="D22" s="32"/>
      <c r="E22" s="41">
        <v>0</v>
      </c>
      <c r="F22" s="74">
        <v>1820000</v>
      </c>
      <c r="G22" s="75" t="b">
        <f t="shared" si="0"/>
        <v>1</v>
      </c>
      <c r="H22" s="35"/>
    </row>
    <row r="23" spans="2:8" ht="20.25" customHeight="1" x14ac:dyDescent="0.2">
      <c r="B23" s="73" t="s">
        <v>60</v>
      </c>
      <c r="C23" s="72">
        <v>127</v>
      </c>
      <c r="D23" s="32"/>
      <c r="E23" s="41">
        <v>0</v>
      </c>
      <c r="F23" s="74">
        <v>1820000</v>
      </c>
      <c r="G23" s="75" t="b">
        <f t="shared" si="0"/>
        <v>1</v>
      </c>
      <c r="H23" s="35"/>
    </row>
    <row r="24" spans="2:8" ht="20.25" customHeight="1" x14ac:dyDescent="0.2">
      <c r="B24" s="73" t="s">
        <v>60</v>
      </c>
      <c r="C24" s="72">
        <v>127</v>
      </c>
      <c r="D24" s="32"/>
      <c r="E24" s="41">
        <v>0</v>
      </c>
      <c r="F24" s="74">
        <v>1820000</v>
      </c>
      <c r="G24" s="75" t="b">
        <f t="shared" si="0"/>
        <v>1</v>
      </c>
      <c r="H24" s="35"/>
    </row>
    <row r="25" spans="2:8" ht="20.25" customHeight="1" x14ac:dyDescent="0.2">
      <c r="B25" s="73" t="s">
        <v>60</v>
      </c>
      <c r="C25" s="72">
        <v>127</v>
      </c>
      <c r="D25" s="32"/>
      <c r="E25" s="41">
        <v>0</v>
      </c>
      <c r="F25" s="74">
        <v>1820000</v>
      </c>
      <c r="G25" s="75" t="b">
        <f t="shared" si="0"/>
        <v>1</v>
      </c>
      <c r="H25" s="35"/>
    </row>
    <row r="26" spans="2:8" ht="20.25" customHeight="1" x14ac:dyDescent="0.2">
      <c r="B26" s="73" t="s">
        <v>60</v>
      </c>
      <c r="C26" s="72">
        <v>127</v>
      </c>
      <c r="D26" s="32"/>
      <c r="E26" s="41">
        <v>0</v>
      </c>
      <c r="F26" s="74">
        <v>2210000</v>
      </c>
      <c r="G26" s="75" t="b">
        <f>E26&lt;=F26</f>
        <v>1</v>
      </c>
      <c r="H26" s="35"/>
    </row>
    <row r="27" spans="2:8" ht="20.25" customHeight="1" x14ac:dyDescent="0.2">
      <c r="B27" s="73" t="s">
        <v>61</v>
      </c>
      <c r="C27" s="72">
        <v>127</v>
      </c>
      <c r="D27" s="32"/>
      <c r="E27" s="41">
        <v>0</v>
      </c>
      <c r="F27" s="74">
        <v>2210000</v>
      </c>
      <c r="G27" s="75" t="b">
        <f t="shared" ref="G27:G35" si="1">E27&lt;=F27</f>
        <v>1</v>
      </c>
      <c r="H27" s="35"/>
    </row>
    <row r="28" spans="2:8" ht="20.25" customHeight="1" x14ac:dyDescent="0.2">
      <c r="B28" s="73" t="s">
        <v>61</v>
      </c>
      <c r="C28" s="72">
        <v>127</v>
      </c>
      <c r="D28" s="32"/>
      <c r="E28" s="41">
        <v>0</v>
      </c>
      <c r="F28" s="74">
        <v>2210000</v>
      </c>
      <c r="G28" s="75" t="b">
        <f t="shared" si="1"/>
        <v>1</v>
      </c>
      <c r="H28" s="35"/>
    </row>
    <row r="29" spans="2:8" ht="20.25" customHeight="1" x14ac:dyDescent="0.2">
      <c r="B29" s="73" t="s">
        <v>61</v>
      </c>
      <c r="C29" s="72">
        <v>127</v>
      </c>
      <c r="D29" s="32"/>
      <c r="E29" s="41">
        <v>0</v>
      </c>
      <c r="F29" s="74">
        <v>2210000</v>
      </c>
      <c r="G29" s="75" t="b">
        <f t="shared" si="1"/>
        <v>1</v>
      </c>
      <c r="H29" s="35"/>
    </row>
    <row r="30" spans="2:8" ht="20.25" customHeight="1" x14ac:dyDescent="0.2">
      <c r="B30" s="73" t="s">
        <v>61</v>
      </c>
      <c r="C30" s="72">
        <v>127</v>
      </c>
      <c r="D30" s="32"/>
      <c r="E30" s="41">
        <v>0</v>
      </c>
      <c r="F30" s="74">
        <v>2210000</v>
      </c>
      <c r="G30" s="75" t="b">
        <f t="shared" si="1"/>
        <v>1</v>
      </c>
      <c r="H30" s="35"/>
    </row>
    <row r="31" spans="2:8" ht="20.25" customHeight="1" x14ac:dyDescent="0.2">
      <c r="B31" s="73" t="s">
        <v>61</v>
      </c>
      <c r="C31" s="72">
        <v>127</v>
      </c>
      <c r="D31" s="32"/>
      <c r="E31" s="41">
        <v>0</v>
      </c>
      <c r="F31" s="74">
        <v>2210000</v>
      </c>
      <c r="G31" s="75" t="b">
        <f t="shared" si="1"/>
        <v>1</v>
      </c>
      <c r="H31" s="35"/>
    </row>
    <row r="32" spans="2:8" ht="20.25" customHeight="1" x14ac:dyDescent="0.2">
      <c r="B32" s="73" t="s">
        <v>61</v>
      </c>
      <c r="C32" s="72">
        <v>127</v>
      </c>
      <c r="D32" s="32"/>
      <c r="E32" s="41">
        <v>0</v>
      </c>
      <c r="F32" s="74">
        <v>2210000</v>
      </c>
      <c r="G32" s="75" t="b">
        <f t="shared" si="1"/>
        <v>1</v>
      </c>
      <c r="H32" s="35"/>
    </row>
    <row r="33" spans="2:8" ht="20.25" customHeight="1" x14ac:dyDescent="0.2">
      <c r="B33" s="73" t="s">
        <v>61</v>
      </c>
      <c r="C33" s="72">
        <v>127</v>
      </c>
      <c r="D33" s="32"/>
      <c r="E33" s="41">
        <v>0</v>
      </c>
      <c r="F33" s="74">
        <v>2210000</v>
      </c>
      <c r="G33" s="75" t="b">
        <f t="shared" si="1"/>
        <v>1</v>
      </c>
      <c r="H33" s="35"/>
    </row>
    <row r="34" spans="2:8" ht="20.25" customHeight="1" x14ac:dyDescent="0.2">
      <c r="B34" s="73" t="s">
        <v>61</v>
      </c>
      <c r="C34" s="72">
        <v>127</v>
      </c>
      <c r="D34" s="32"/>
      <c r="E34" s="41">
        <v>0</v>
      </c>
      <c r="F34" s="74">
        <v>2210000</v>
      </c>
      <c r="G34" s="75" t="b">
        <f t="shared" si="1"/>
        <v>1</v>
      </c>
      <c r="H34" s="35"/>
    </row>
    <row r="35" spans="2:8" ht="20.25" customHeight="1" x14ac:dyDescent="0.2">
      <c r="B35" s="73" t="s">
        <v>61</v>
      </c>
      <c r="C35" s="72">
        <v>127</v>
      </c>
      <c r="D35" s="32"/>
      <c r="E35" s="41">
        <v>0</v>
      </c>
      <c r="F35" s="74">
        <v>2210000</v>
      </c>
      <c r="G35" s="75" t="b">
        <f t="shared" si="1"/>
        <v>1</v>
      </c>
      <c r="H35" s="35"/>
    </row>
    <row r="36" spans="2:8" ht="20.25" customHeight="1" x14ac:dyDescent="0.2">
      <c r="B36" s="73" t="s">
        <v>61</v>
      </c>
      <c r="C36" s="72">
        <v>127</v>
      </c>
      <c r="D36" s="32"/>
      <c r="E36" s="41">
        <v>0</v>
      </c>
      <c r="F36" s="74">
        <v>2210000</v>
      </c>
      <c r="G36" s="75" t="b">
        <f>E36&lt;=F36</f>
        <v>1</v>
      </c>
      <c r="H36" s="35"/>
    </row>
    <row r="37" spans="2:8" ht="20.25" customHeight="1" x14ac:dyDescent="0.2">
      <c r="B37" s="42" t="s">
        <v>34</v>
      </c>
      <c r="C37" s="70"/>
      <c r="D37" s="30"/>
      <c r="E37" s="76"/>
      <c r="F37" s="77"/>
      <c r="G37" s="30"/>
      <c r="H37" s="31"/>
    </row>
    <row r="38" spans="2:8" ht="21" customHeight="1" x14ac:dyDescent="0.25">
      <c r="B38" s="78" t="s">
        <v>35</v>
      </c>
      <c r="C38" s="72">
        <v>127</v>
      </c>
      <c r="D38" s="79"/>
      <c r="E38" s="41">
        <v>0</v>
      </c>
      <c r="F38" s="43">
        <v>0.1</v>
      </c>
      <c r="G38" s="44" t="e">
        <f>E38/$E$50</f>
        <v>#DIV/0!</v>
      </c>
      <c r="H38" s="80"/>
    </row>
    <row r="39" spans="2:8" ht="21" customHeight="1" x14ac:dyDescent="0.25">
      <c r="B39" s="78" t="s">
        <v>36</v>
      </c>
      <c r="C39" s="72">
        <v>127</v>
      </c>
      <c r="D39" s="79"/>
      <c r="E39" s="41">
        <v>0</v>
      </c>
      <c r="F39" s="48">
        <v>0.15</v>
      </c>
      <c r="G39" s="44" t="e">
        <f>E39/$E$50</f>
        <v>#DIV/0!</v>
      </c>
      <c r="H39" s="49"/>
    </row>
    <row r="40" spans="2:8" s="37" customFormat="1" ht="20.25" customHeight="1" x14ac:dyDescent="0.25">
      <c r="B40" s="81" t="s">
        <v>62</v>
      </c>
      <c r="C40" s="82"/>
      <c r="D40" s="50"/>
      <c r="E40" s="83">
        <f>E38+E39</f>
        <v>0</v>
      </c>
      <c r="F40" s="45">
        <v>0.15</v>
      </c>
      <c r="G40" s="46" t="e">
        <f>E40/$E$50</f>
        <v>#DIV/0!</v>
      </c>
      <c r="H40" s="47"/>
    </row>
    <row r="41" spans="2:8" x14ac:dyDescent="0.2">
      <c r="C41" s="84"/>
      <c r="D41" s="28"/>
      <c r="E41" s="85"/>
      <c r="F41" s="28"/>
      <c r="G41" s="28"/>
      <c r="H41" s="28"/>
    </row>
    <row r="42" spans="2:8" ht="15" customHeight="1" x14ac:dyDescent="0.2">
      <c r="B42" s="51" t="s">
        <v>63</v>
      </c>
      <c r="C42" s="86">
        <v>127</v>
      </c>
      <c r="D42" s="51"/>
      <c r="E42" s="83">
        <f>SUMIFS($E$13:$E$39,$C$13:$C$39,C42)</f>
        <v>0</v>
      </c>
      <c r="F42" s="52"/>
      <c r="G42" s="46"/>
      <c r="H42" s="46" t="e">
        <f>E42/$E$44</f>
        <v>#DIV/0!</v>
      </c>
    </row>
    <row r="43" spans="2:8" ht="15" customHeight="1" x14ac:dyDescent="0.2">
      <c r="B43" s="51" t="s">
        <v>37</v>
      </c>
      <c r="C43" s="86">
        <v>44</v>
      </c>
      <c r="D43" s="51"/>
      <c r="E43" s="83">
        <f>SUMIFS($E$12:$E$39,$C$12:$C$39,C43)</f>
        <v>0</v>
      </c>
      <c r="F43" s="52"/>
      <c r="G43" s="46"/>
      <c r="H43" s="46" t="e">
        <f>E43/$E$44</f>
        <v>#DIV/0!</v>
      </c>
    </row>
    <row r="44" spans="2:8" ht="15" customHeight="1" x14ac:dyDescent="0.2">
      <c r="B44" s="53" t="s">
        <v>38</v>
      </c>
      <c r="C44" s="87"/>
      <c r="D44" s="53"/>
      <c r="E44" s="88">
        <f>SUM(E42:E43)</f>
        <v>0</v>
      </c>
      <c r="F44" s="54"/>
      <c r="G44" s="55"/>
      <c r="H44" s="55"/>
    </row>
    <row r="45" spans="2:8" x14ac:dyDescent="0.2">
      <c r="C45" s="89"/>
      <c r="E45" s="90"/>
    </row>
    <row r="46" spans="2:8" x14ac:dyDescent="0.2">
      <c r="B46" s="53" t="s">
        <v>39</v>
      </c>
      <c r="C46" s="87"/>
      <c r="D46" s="53"/>
      <c r="E46" s="88">
        <f>E44*0.07</f>
        <v>0</v>
      </c>
      <c r="F46" s="54"/>
      <c r="G46" s="55"/>
      <c r="H46" s="55"/>
    </row>
    <row r="47" spans="2:8" x14ac:dyDescent="0.2">
      <c r="C47" s="89"/>
      <c r="E47" s="90"/>
    </row>
    <row r="48" spans="2:8" ht="16.5" customHeight="1" x14ac:dyDescent="0.2">
      <c r="B48" s="91" t="s">
        <v>64</v>
      </c>
      <c r="C48" s="86"/>
      <c r="D48" s="51"/>
      <c r="E48" s="83">
        <f>E42*1.07</f>
        <v>0</v>
      </c>
      <c r="F48" s="52"/>
      <c r="G48" s="51"/>
      <c r="H48" s="46" t="e">
        <f>E48/$E$50</f>
        <v>#DIV/0!</v>
      </c>
    </row>
    <row r="49" spans="2:8" ht="16.5" customHeight="1" x14ac:dyDescent="0.2">
      <c r="B49" s="91" t="s">
        <v>40</v>
      </c>
      <c r="C49" s="86"/>
      <c r="D49" s="51"/>
      <c r="E49" s="83">
        <f>E43*1.07</f>
        <v>0</v>
      </c>
      <c r="F49" s="52"/>
      <c r="G49" s="51"/>
      <c r="H49" s="46" t="e">
        <f>E49/$E$50</f>
        <v>#DIV/0!</v>
      </c>
    </row>
    <row r="50" spans="2:8" ht="19.5" customHeight="1" x14ac:dyDescent="0.2">
      <c r="B50" s="56" t="s">
        <v>18</v>
      </c>
      <c r="C50" s="92"/>
      <c r="D50" s="57"/>
      <c r="E50" s="58">
        <f>SUM(E44:E46)</f>
        <v>0</v>
      </c>
      <c r="F50" s="59"/>
      <c r="G50" s="60"/>
      <c r="H50" s="61"/>
    </row>
  </sheetData>
  <sheetProtection algorithmName="SHA-512" hashValue="WJapT+e/BmfPBFAv5KBG931yE7ywB3C/zagOj12eR5HZGl3ddFZ674YyaTVefSg+jK9dey0L4suMrb7cP7DcCw==" saltValue="kjmDc7f+wGP0sO3JZsrHCg==" spinCount="100000" sheet="1"/>
  <protectedRanges>
    <protectedRange sqref="D14:E39" name="Oblast2"/>
  </protectedRanges>
  <conditionalFormatting sqref="G38:G39">
    <cfRule type="expression" dxfId="9" priority="7">
      <formula>G38&gt;F38</formula>
    </cfRule>
    <cfRule type="expression" dxfId="8" priority="10">
      <formula>G38&lt;=F38</formula>
    </cfRule>
  </conditionalFormatting>
  <conditionalFormatting sqref="G40">
    <cfRule type="expression" dxfId="7" priority="8">
      <formula>G40&gt;F40</formula>
    </cfRule>
    <cfRule type="expression" dxfId="6" priority="9">
      <formula>G40&lt;=F40</formula>
    </cfRule>
  </conditionalFormatting>
  <conditionalFormatting sqref="G17:G25">
    <cfRule type="expression" dxfId="5" priority="5">
      <formula>$G$39=FALSE</formula>
    </cfRule>
    <cfRule type="expression" dxfId="4" priority="6">
      <formula>G17=TRUE</formula>
    </cfRule>
  </conditionalFormatting>
  <conditionalFormatting sqref="G36">
    <cfRule type="expression" dxfId="3" priority="3">
      <formula>$G$39=FALSE</formula>
    </cfRule>
    <cfRule type="expression" dxfId="2" priority="4">
      <formula>G36=TRUE</formula>
    </cfRule>
  </conditionalFormatting>
  <conditionalFormatting sqref="G26:G35">
    <cfRule type="expression" dxfId="1" priority="1">
      <formula>$G$39=FALSE</formula>
    </cfRule>
    <cfRule type="expression" dxfId="0" priority="2">
      <formula>G26=TRUE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Položkový rozpočet</vt:lpstr>
      <vt:lpstr>Podklady pro stanovení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2026-03-11T11:29:47Z</dcterms:modified>
</cp:coreProperties>
</file>